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0.85\Conny\02_Kreatives\07_Lämmliwerkstatt\03_Stempeln+Papierbasteln\00_Anleitung+Rechner\"/>
    </mc:Choice>
  </mc:AlternateContent>
  <bookViews>
    <workbookView xWindow="0" yWindow="0" windowWidth="23040" windowHeight="9372"/>
  </bookViews>
  <sheets>
    <sheet name="Rechner" sheetId="1" r:id="rId1"/>
    <sheet name="Designbeispiele" sheetId="2" r:id="rId2"/>
  </sheets>
  <definedNames>
    <definedName name="_xlnm.Print_Area" localSheetId="1">Designbeispiele!$B$2:$AC$149</definedName>
    <definedName name="_xlnm.Print_Area" localSheetId="0">Rechner!$B$2:$AC$149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2" l="1"/>
  <c r="AA34" i="1"/>
  <c r="AA22" i="1"/>
  <c r="AA33" i="1"/>
  <c r="AA21" i="1"/>
  <c r="O139" i="1" l="1"/>
  <c r="K133" i="1"/>
  <c r="G133" i="1"/>
  <c r="N133" i="1" s="1"/>
  <c r="F102" i="1"/>
  <c r="O102" i="1" s="1"/>
  <c r="AA90" i="1"/>
  <c r="R84" i="1"/>
  <c r="C84" i="1"/>
  <c r="P82" i="1"/>
  <c r="N82" i="1"/>
  <c r="O89" i="1" s="1"/>
  <c r="G82" i="1"/>
  <c r="D78" i="1"/>
  <c r="O76" i="1"/>
  <c r="M76" i="1"/>
  <c r="K76" i="1"/>
  <c r="AA76" i="1" s="1"/>
  <c r="H76" i="1"/>
  <c r="S31" i="1"/>
  <c r="S30" i="1"/>
  <c r="S29" i="1"/>
  <c r="S28" i="1"/>
  <c r="S27" i="1"/>
  <c r="AA17" i="1"/>
  <c r="O95" i="1" s="1"/>
  <c r="P109" i="1" s="1"/>
  <c r="P124" i="1" s="1"/>
  <c r="S17" i="1"/>
  <c r="S16" i="1"/>
  <c r="AA15" i="1"/>
  <c r="K88" i="1" s="1"/>
  <c r="S15" i="1"/>
  <c r="S14" i="1"/>
  <c r="S13" i="1"/>
  <c r="R12" i="1"/>
  <c r="Q12" i="1"/>
  <c r="P12" i="1"/>
  <c r="O12" i="1"/>
  <c r="K12" i="1"/>
  <c r="G12" i="1"/>
  <c r="F12" i="1"/>
  <c r="E12" i="1"/>
  <c r="D12" i="1"/>
  <c r="AG9" i="1" l="1"/>
  <c r="P103" i="1"/>
  <c r="P115" i="1" s="1"/>
  <c r="P130" i="1" s="1"/>
  <c r="O118" i="1"/>
  <c r="S22" i="1"/>
  <c r="AG11" i="1" s="1"/>
  <c r="AA137" i="1"/>
  <c r="K82" i="1"/>
  <c r="AA79" i="1" s="1"/>
  <c r="AA75" i="1"/>
  <c r="AA73" i="1"/>
  <c r="AA104" i="1"/>
  <c r="AA119" i="1" s="1"/>
  <c r="O134" i="1"/>
  <c r="AA136" i="1"/>
  <c r="AA74" i="1"/>
  <c r="AA89" i="1"/>
  <c r="K102" i="1"/>
  <c r="AA91" i="1"/>
  <c r="AA92" i="1"/>
  <c r="K10" i="1"/>
  <c r="O144" i="1"/>
  <c r="AA85" i="1" l="1"/>
  <c r="AA20" i="1"/>
  <c r="AA135" i="1"/>
  <c r="AA80" i="1"/>
  <c r="X37" i="1"/>
  <c r="AA134" i="1"/>
  <c r="AA84" i="1"/>
  <c r="AA81" i="1"/>
  <c r="AA83" i="1"/>
  <c r="AA78" i="1"/>
  <c r="AA103" i="1"/>
  <c r="AA118" i="1" s="1"/>
  <c r="AA106" i="1"/>
  <c r="AA121" i="1" s="1"/>
  <c r="AA105" i="1"/>
  <c r="AA120" i="1" s="1"/>
</calcChain>
</file>

<file path=xl/sharedStrings.xml><?xml version="1.0" encoding="utf-8"?>
<sst xmlns="http://schemas.openxmlformats.org/spreadsheetml/2006/main" count="101" uniqueCount="70">
  <si>
    <t>Berechnung Box</t>
  </si>
  <si>
    <t>Hier Wunschmaße eingeben:</t>
  </si>
  <si>
    <t>Breite Innenteil</t>
  </si>
  <si>
    <t>Länge Innenteil</t>
  </si>
  <si>
    <t>Gesamtbreite</t>
  </si>
  <si>
    <t>Breite Rahmen</t>
  </si>
  <si>
    <t>Höhe Rahmen</t>
  </si>
  <si>
    <t>ergibt Gesamtaussenbreite (fertige Box)</t>
  </si>
  <si>
    <t>ergibt Gesamtaussenlänge (fertige Box)</t>
  </si>
  <si>
    <t xml:space="preserve">Box - Grundmaß </t>
  </si>
  <si>
    <t>falzen ringsum, je vom Rand</t>
  </si>
  <si>
    <t xml:space="preserve">zusätzlich falzen kurze Seite, </t>
  </si>
  <si>
    <t>nur bis 2. Querfalz (s. rote Linie)</t>
  </si>
  <si>
    <t>DP Auflage innen (bei Bedarf)</t>
  </si>
  <si>
    <t>DP Rahmen</t>
  </si>
  <si>
    <t>Ecken 45 Grad abschrägen, bitte am Rahmen genau abmessen</t>
  </si>
  <si>
    <t>Breite Rahmen = Klebekante</t>
  </si>
  <si>
    <t>Breite Rahmen - Klebekante</t>
  </si>
  <si>
    <t>Anleitung:</t>
  </si>
  <si>
    <t>Rechner:</t>
  </si>
  <si>
    <t>Lämmliwerkstatt</t>
  </si>
  <si>
    <t>Verschlussvarianten</t>
  </si>
  <si>
    <t>1) Banderole, innen</t>
  </si>
  <si>
    <t>falzen lange Seite</t>
  </si>
  <si>
    <t>Verschluss/ Rückseite</t>
  </si>
  <si>
    <t>DP Oberseite</t>
  </si>
  <si>
    <t>Gib hier die</t>
  </si>
  <si>
    <t>gewünscht Breite ein</t>
  </si>
  <si>
    <t>2) Banderole, aussen</t>
  </si>
  <si>
    <t>Mattung</t>
  </si>
  <si>
    <t>DP Klappe</t>
  </si>
  <si>
    <t>3) Klappe</t>
  </si>
  <si>
    <t>Mattung Deckel</t>
  </si>
  <si>
    <t>DP Deckel</t>
  </si>
  <si>
    <t>4) Deckel, aussen</t>
  </si>
  <si>
    <t xml:space="preserve">wenn Du einen </t>
  </si>
  <si>
    <t>höheren Deckel wünschst</t>
  </si>
  <si>
    <t>(sonst leer lassen)</t>
  </si>
  <si>
    <t>14-8-1-1-</t>
  </si>
  <si>
    <t>Stempelmitmir/ Lämmliwerkstatt</t>
  </si>
  <si>
    <t>5) Klappdeckel</t>
  </si>
  <si>
    <t>6) Deckel, innen</t>
  </si>
  <si>
    <t>Var. 2.1) Banderole, aussen</t>
  </si>
  <si>
    <t>Var. 3) Klappe</t>
  </si>
  <si>
    <r>
      <rPr>
        <u/>
        <sz val="10"/>
        <color theme="1"/>
        <rFont val="Arial Nova Cond"/>
        <family val="2"/>
      </rPr>
      <t>Var. 4) Deckel, aussen</t>
    </r>
    <r>
      <rPr>
        <sz val="10"/>
        <color theme="1"/>
        <rFont val="Arial Nova Cond"/>
        <family val="2"/>
      </rPr>
      <t xml:space="preserve"> </t>
    </r>
  </si>
  <si>
    <t>Var. 5) Klappdeckel mit schräger Kante</t>
  </si>
  <si>
    <t>Var. 6) Deckel, innen</t>
  </si>
  <si>
    <t>Var. 1) Banderole, innen</t>
  </si>
  <si>
    <t>23,8 x 17,8 cm</t>
  </si>
  <si>
    <t>0,9 / 1,9 / 2,9 / 3,9</t>
  </si>
  <si>
    <t>13,9 x 7,9 cm</t>
  </si>
  <si>
    <t xml:space="preserve"> je 2x ca. 18 x 0,7 cm / ca. 12 x 0,7 cm</t>
  </si>
  <si>
    <t>Box - Grundmaß für 7 Merci-Stängchen</t>
  </si>
  <si>
    <t>Skizze 1</t>
  </si>
  <si>
    <t>Skizze 2</t>
  </si>
  <si>
    <t>- alle Falze in eine Richtung gut nachfalten und</t>
  </si>
  <si>
    <t>- gem. Skizze 2 beschneiden</t>
  </si>
  <si>
    <t>- die Seiten der kleinen quadratische Klebeecken etwas abschrägen</t>
  </si>
  <si>
    <t>- zuerst die lange Seite kleben</t>
  </si>
  <si>
    <t xml:space="preserve">- danach die kurze Seite "einfädeln" </t>
  </si>
  <si>
    <t>- nach Belieben noch mit Banderole, Klappe oder Deckel versehen</t>
  </si>
  <si>
    <r>
      <t xml:space="preserve">zusätzlich falzen </t>
    </r>
    <r>
      <rPr>
        <u/>
        <sz val="10"/>
        <color theme="1"/>
        <rFont val="Arial"/>
        <family val="2"/>
      </rPr>
      <t>kurze</t>
    </r>
    <r>
      <rPr>
        <sz val="10"/>
        <color theme="1"/>
        <rFont val="Arial"/>
        <family val="2"/>
      </rPr>
      <t xml:space="preserve"> Seite, </t>
    </r>
  </si>
  <si>
    <r>
      <rPr>
        <sz val="10"/>
        <color theme="0"/>
        <rFont val="Arial"/>
        <family val="2"/>
      </rPr>
      <t xml:space="preserve">- </t>
    </r>
    <r>
      <rPr>
        <sz val="10"/>
        <color theme="1"/>
        <rFont val="Arial"/>
        <family val="2"/>
      </rPr>
      <t>und in der Länge etwas kürzen (s. Vergrösserung)</t>
    </r>
  </si>
  <si>
    <r>
      <rPr>
        <u/>
        <sz val="10"/>
        <color theme="1"/>
        <rFont val="Arial"/>
        <family val="2"/>
      </rPr>
      <t>1) Banderole, innen</t>
    </r>
    <r>
      <rPr>
        <sz val="10"/>
        <color theme="1"/>
        <rFont val="Arial"/>
        <family val="2"/>
      </rPr>
      <t xml:space="preserve"> - Grundmass </t>
    </r>
  </si>
  <si>
    <r>
      <rPr>
        <u/>
        <sz val="10"/>
        <color theme="1"/>
        <rFont val="Arial"/>
        <family val="2"/>
      </rPr>
      <t>2.1) Banderole, aussen</t>
    </r>
    <r>
      <rPr>
        <sz val="10"/>
        <color theme="1"/>
        <rFont val="Arial"/>
        <family val="2"/>
      </rPr>
      <t xml:space="preserve"> - Grundmass </t>
    </r>
  </si>
  <si>
    <r>
      <rPr>
        <u/>
        <sz val="10"/>
        <color theme="1"/>
        <rFont val="Arial"/>
        <family val="2"/>
      </rPr>
      <t>2.2) Banderole, komplett</t>
    </r>
    <r>
      <rPr>
        <sz val="10"/>
        <color theme="1"/>
        <rFont val="Arial"/>
        <family val="2"/>
      </rPr>
      <t xml:space="preserve"> - Grundmass </t>
    </r>
  </si>
  <si>
    <r>
      <rPr>
        <u/>
        <sz val="10"/>
        <color theme="1"/>
        <rFont val="Arial"/>
        <family val="2"/>
      </rPr>
      <t>3) Klappe</t>
    </r>
    <r>
      <rPr>
        <sz val="10"/>
        <color theme="1"/>
        <rFont val="Arial"/>
        <family val="2"/>
      </rPr>
      <t xml:space="preserve"> - Grundmass</t>
    </r>
  </si>
  <si>
    <r>
      <rPr>
        <u/>
        <sz val="10"/>
        <color theme="1"/>
        <rFont val="Arial"/>
        <family val="2"/>
      </rPr>
      <t>4) Deckel, aussen</t>
    </r>
    <r>
      <rPr>
        <sz val="10"/>
        <color theme="1"/>
        <rFont val="Arial"/>
        <family val="2"/>
      </rPr>
      <t xml:space="preserve"> - Grundmass </t>
    </r>
  </si>
  <si>
    <r>
      <rPr>
        <u/>
        <sz val="10"/>
        <color theme="1"/>
        <rFont val="Arial"/>
        <family val="2"/>
      </rPr>
      <t>5) Klappdeckel mit schräger Kante</t>
    </r>
    <r>
      <rPr>
        <sz val="10"/>
        <color theme="1"/>
        <rFont val="Arial"/>
        <family val="2"/>
      </rPr>
      <t xml:space="preserve"> - Grundmass</t>
    </r>
  </si>
  <si>
    <r>
      <rPr>
        <u/>
        <sz val="10"/>
        <color theme="1"/>
        <rFont val="Arial"/>
        <family val="2"/>
      </rPr>
      <t>6) Deckel, innen</t>
    </r>
    <r>
      <rPr>
        <sz val="10"/>
        <color theme="1"/>
        <rFont val="Arial"/>
        <family val="2"/>
      </rPr>
      <t xml:space="preserve"> - Grundmass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</si>
</sst>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\ &quot;cm&quot;"/>
    <numFmt numFmtId="165" formatCode="0.0"/>
    <numFmt numFmtId="166" formatCode="0.0\ &quot;cm&quot;"/>
  </numFmts>
  <fonts count="15"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Arial Nova Cond"/>
      <family val="2"/>
    </font>
    <font>
      <b/>
      <sz val="10"/>
      <color theme="1"/>
      <name val="Arial Nova Cond"/>
      <family val="2"/>
    </font>
    <font>
      <sz val="10"/>
      <color theme="0"/>
      <name val="Arial Nova Cond"/>
      <family val="2"/>
    </font>
    <font>
      <sz val="8"/>
      <color theme="1"/>
      <name val="Arial Nova Cond"/>
      <family val="2"/>
    </font>
    <font>
      <b/>
      <u/>
      <sz val="10"/>
      <color theme="1"/>
      <name val="Arial Nova Cond"/>
      <family val="2"/>
    </font>
    <font>
      <sz val="9"/>
      <color theme="1"/>
      <name val="Arial Nova Cond"/>
      <family val="2"/>
    </font>
    <font>
      <sz val="8"/>
      <color theme="1"/>
      <name val="Arial"/>
      <family val="2"/>
    </font>
    <font>
      <u/>
      <sz val="10"/>
      <color theme="1"/>
      <name val="Arial Nova Cond"/>
      <family val="2"/>
    </font>
    <font>
      <sz val="10"/>
      <color rgb="FFFF0000"/>
      <name val="Arial"/>
      <family val="2"/>
    </font>
    <font>
      <sz val="10"/>
      <color theme="1" tint="0.499984740745262"/>
      <name val="Arial Nova Cond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9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2D050"/>
      </left>
      <right style="dashDot">
        <color rgb="FF92D050"/>
      </right>
      <top style="thin">
        <color rgb="FF92D050"/>
      </top>
      <bottom style="dashDot">
        <color rgb="FF92D050"/>
      </bottom>
      <diagonal/>
    </border>
    <border>
      <left style="dashDot">
        <color rgb="FF92D050"/>
      </left>
      <right style="dashDot">
        <color rgb="FF92D050"/>
      </right>
      <top style="thin">
        <color rgb="FF92D050"/>
      </top>
      <bottom style="dashDot">
        <color rgb="FF92D050"/>
      </bottom>
      <diagonal/>
    </border>
    <border>
      <left/>
      <right/>
      <top style="thin">
        <color rgb="FF92D050"/>
      </top>
      <bottom style="dashDot">
        <color rgb="FF92D050"/>
      </bottom>
      <diagonal/>
    </border>
    <border>
      <left style="dashDot">
        <color rgb="FF92D050"/>
      </left>
      <right style="thin">
        <color rgb="FF92D050"/>
      </right>
      <top style="thin">
        <color rgb="FF92D050"/>
      </top>
      <bottom style="dashDot">
        <color rgb="FF92D050"/>
      </bottom>
      <diagonal/>
    </border>
    <border>
      <left style="thin">
        <color rgb="FF92D050"/>
      </left>
      <right style="dashDot">
        <color rgb="FF92D050"/>
      </right>
      <top style="dashDot">
        <color rgb="FF92D050"/>
      </top>
      <bottom style="dashDot">
        <color rgb="FF92D050"/>
      </bottom>
      <diagonal/>
    </border>
    <border>
      <left style="dashDot">
        <color rgb="FF92D050"/>
      </left>
      <right style="dashDot">
        <color rgb="FF92D050"/>
      </right>
      <top style="dashDot">
        <color rgb="FF92D050"/>
      </top>
      <bottom style="dashDot">
        <color rgb="FF92D050"/>
      </bottom>
      <diagonal/>
    </border>
    <border>
      <left/>
      <right/>
      <top style="dashDot">
        <color rgb="FF92D050"/>
      </top>
      <bottom style="dashDot">
        <color rgb="FF92D050"/>
      </bottom>
      <diagonal/>
    </border>
    <border>
      <left style="dashDot">
        <color rgb="FF92D050"/>
      </left>
      <right style="thin">
        <color rgb="FF92D050"/>
      </right>
      <top style="dashDot">
        <color rgb="FF92D050"/>
      </top>
      <bottom style="dashDot">
        <color rgb="FF92D050"/>
      </bottom>
      <diagonal/>
    </border>
    <border>
      <left style="thin">
        <color rgb="FF92D050"/>
      </left>
      <right style="dashDot">
        <color rgb="FF92D050"/>
      </right>
      <top style="dashDot">
        <color rgb="FF92D050"/>
      </top>
      <bottom style="dashDot">
        <color rgb="FFFF0000"/>
      </bottom>
      <diagonal/>
    </border>
    <border>
      <left style="dashDot">
        <color rgb="FF92D050"/>
      </left>
      <right style="dashDot">
        <color rgb="FF92D050"/>
      </right>
      <top style="dashDot">
        <color rgb="FF92D050"/>
      </top>
      <bottom style="dashDot">
        <color rgb="FFFF0000"/>
      </bottom>
      <diagonal/>
    </border>
    <border>
      <left style="dashDot">
        <color rgb="FF92D050"/>
      </left>
      <right style="dashDot">
        <color rgb="FF92D050"/>
      </right>
      <top/>
      <bottom/>
      <diagonal/>
    </border>
    <border>
      <left/>
      <right/>
      <top style="dashDot">
        <color rgb="FF92D050"/>
      </top>
      <bottom/>
      <diagonal/>
    </border>
    <border>
      <left/>
      <right style="dashDot">
        <color rgb="FF92D050"/>
      </right>
      <top style="dashDot">
        <color rgb="FF92D050"/>
      </top>
      <bottom/>
      <diagonal/>
    </border>
    <border>
      <left style="dashDot">
        <color rgb="FF92D050"/>
      </left>
      <right style="thin">
        <color rgb="FF92D050"/>
      </right>
      <top style="dashDot">
        <color rgb="FF92D050"/>
      </top>
      <bottom style="dashDot">
        <color rgb="FFFF0000"/>
      </bottom>
      <diagonal/>
    </border>
    <border>
      <left style="thin">
        <color rgb="FF92D050"/>
      </left>
      <right style="dashDot">
        <color rgb="FF92D050"/>
      </right>
      <top/>
      <bottom/>
      <diagonal/>
    </border>
    <border>
      <left style="dotted">
        <color theme="0" tint="-0.14996795556505021"/>
      </left>
      <right/>
      <top style="dotted">
        <color theme="0" tint="-0.14996795556505021"/>
      </top>
      <bottom/>
      <diagonal/>
    </border>
    <border>
      <left/>
      <right/>
      <top style="dotted">
        <color theme="0" tint="-0.14996795556505021"/>
      </top>
      <bottom/>
      <diagonal/>
    </border>
    <border>
      <left/>
      <right style="dotted">
        <color theme="0" tint="-0.14996795556505021"/>
      </right>
      <top style="dotted">
        <color theme="0" tint="-0.14996795556505021"/>
      </top>
      <bottom/>
      <diagonal/>
    </border>
    <border>
      <left/>
      <right style="dashDot">
        <color rgb="FF92D050"/>
      </right>
      <top/>
      <bottom/>
      <diagonal/>
    </border>
    <border>
      <left style="dashDot">
        <color rgb="FF92D050"/>
      </left>
      <right style="thin">
        <color rgb="FF92D050"/>
      </right>
      <top/>
      <bottom/>
      <diagonal/>
    </border>
    <border>
      <left style="dotted">
        <color theme="0" tint="-0.14996795556505021"/>
      </left>
      <right/>
      <top/>
      <bottom/>
      <diagonal/>
    </border>
    <border>
      <left/>
      <right style="dotted">
        <color theme="0" tint="-0.14996795556505021"/>
      </right>
      <top/>
      <bottom/>
      <diagonal/>
    </border>
    <border>
      <left style="dashDot">
        <color rgb="FF92D050"/>
      </left>
      <right/>
      <top/>
      <bottom/>
      <diagonal/>
    </border>
    <border>
      <left style="dotted">
        <color theme="0" tint="-0.14996795556505021"/>
      </left>
      <right/>
      <top/>
      <bottom style="dotted">
        <color theme="0" tint="-0.14996795556505021"/>
      </bottom>
      <diagonal/>
    </border>
    <border>
      <left/>
      <right/>
      <top/>
      <bottom style="dotted">
        <color theme="0" tint="-0.14996795556505021"/>
      </bottom>
      <diagonal/>
    </border>
    <border>
      <left/>
      <right style="dotted">
        <color theme="0" tint="-0.14996795556505021"/>
      </right>
      <top/>
      <bottom style="dotted">
        <color theme="0" tint="-0.14996795556505021"/>
      </bottom>
      <diagonal/>
    </border>
    <border>
      <left style="thin">
        <color rgb="FF92D050"/>
      </left>
      <right style="dashDot">
        <color rgb="FF92D050"/>
      </right>
      <top style="dashDot">
        <color rgb="FFFF0000"/>
      </top>
      <bottom style="dashDot">
        <color rgb="FF92D050"/>
      </bottom>
      <diagonal/>
    </border>
    <border>
      <left style="dashDot">
        <color rgb="FF92D050"/>
      </left>
      <right style="dashDot">
        <color rgb="FF92D050"/>
      </right>
      <top style="dashDot">
        <color rgb="FFFF0000"/>
      </top>
      <bottom style="dashDot">
        <color rgb="FF92D050"/>
      </bottom>
      <diagonal/>
    </border>
    <border>
      <left style="dashDot">
        <color rgb="FF92D050"/>
      </left>
      <right/>
      <top/>
      <bottom style="dashDot">
        <color rgb="FF92D050"/>
      </bottom>
      <diagonal/>
    </border>
    <border>
      <left/>
      <right/>
      <top/>
      <bottom style="dashDot">
        <color rgb="FF92D050"/>
      </bottom>
      <diagonal/>
    </border>
    <border>
      <left/>
      <right style="dashDot">
        <color rgb="FF92D050"/>
      </right>
      <top/>
      <bottom style="dashDot">
        <color rgb="FF92D050"/>
      </bottom>
      <diagonal/>
    </border>
    <border>
      <left style="dashDot">
        <color rgb="FF92D050"/>
      </left>
      <right style="thin">
        <color rgb="FF92D050"/>
      </right>
      <top style="dashDot">
        <color rgb="FFFF0000"/>
      </top>
      <bottom style="dashDot">
        <color rgb="FF92D050"/>
      </bottom>
      <diagonal/>
    </border>
    <border>
      <left style="thin">
        <color rgb="FF92D050"/>
      </left>
      <right style="dashDot">
        <color rgb="FF92D050"/>
      </right>
      <top style="dashDot">
        <color rgb="FF92D050"/>
      </top>
      <bottom style="thin">
        <color rgb="FF92D050"/>
      </bottom>
      <diagonal/>
    </border>
    <border>
      <left style="dashDot">
        <color rgb="FF92D050"/>
      </left>
      <right style="dashDot">
        <color rgb="FF92D050"/>
      </right>
      <top style="dashDot">
        <color rgb="FF92D050"/>
      </top>
      <bottom style="thin">
        <color rgb="FF92D050"/>
      </bottom>
      <diagonal/>
    </border>
    <border>
      <left/>
      <right/>
      <top style="dashDot">
        <color rgb="FF92D050"/>
      </top>
      <bottom style="thin">
        <color rgb="FF92D050"/>
      </bottom>
      <diagonal/>
    </border>
    <border>
      <left style="dashDot">
        <color rgb="FF92D050"/>
      </left>
      <right style="thin">
        <color rgb="FF92D050"/>
      </right>
      <top style="dashDot">
        <color rgb="FF92D050"/>
      </top>
      <bottom style="thin">
        <color rgb="FF92D050"/>
      </bottom>
      <diagonal/>
    </border>
    <border diagonalUp="1">
      <left/>
      <right/>
      <top/>
      <bottom style="dashDot">
        <color rgb="FF92D050"/>
      </bottom>
      <diagonal style="thin">
        <color rgb="FF92D050"/>
      </diagonal>
    </border>
    <border diagonalDown="1">
      <left/>
      <right/>
      <top/>
      <bottom style="dashDot">
        <color rgb="FF92D050"/>
      </bottom>
      <diagonal style="thin">
        <color rgb="FF92D050"/>
      </diagonal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 style="dashDot">
        <color rgb="FF92D050"/>
      </top>
      <bottom style="dashDot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dashDot">
        <color rgb="FF92D050"/>
      </bottom>
      <diagonal/>
    </border>
    <border diagonalUp="1">
      <left/>
      <right style="dashDot">
        <color rgb="FF92D050"/>
      </right>
      <top/>
      <bottom/>
      <diagonal style="thin">
        <color rgb="FF92D050"/>
      </diagonal>
    </border>
    <border>
      <left style="dashDot">
        <color rgb="FF92D050"/>
      </left>
      <right style="dashDot">
        <color rgb="FF92D050"/>
      </right>
      <top style="dashDot">
        <color rgb="FF92D050"/>
      </top>
      <bottom/>
      <diagonal/>
    </border>
    <border>
      <left style="dashDot">
        <color rgb="FF92D050"/>
      </left>
      <right/>
      <top style="dashDot">
        <color rgb="FF92D050"/>
      </top>
      <bottom/>
      <diagonal/>
    </border>
    <border diagonalDown="1">
      <left style="dashDot">
        <color rgb="FF92D050"/>
      </left>
      <right/>
      <top/>
      <bottom/>
      <diagonal style="thin">
        <color rgb="FF92D050"/>
      </diagonal>
    </border>
    <border>
      <left/>
      <right/>
      <top/>
      <bottom style="thin">
        <color rgb="FF92D050"/>
      </bottom>
      <diagonal/>
    </border>
    <border>
      <left style="dashDot">
        <color rgb="FF92D050"/>
      </left>
      <right style="dashDot">
        <color rgb="FF92D050"/>
      </right>
      <top style="thin">
        <color rgb="FF92D050"/>
      </top>
      <bottom/>
      <diagonal/>
    </border>
    <border diagonalDown="1">
      <left/>
      <right style="dashDot">
        <color rgb="FF92D050"/>
      </right>
      <top/>
      <bottom/>
      <diagonal style="thin">
        <color rgb="FF92D050"/>
      </diagonal>
    </border>
    <border>
      <left style="dashDot">
        <color rgb="FF92D050"/>
      </left>
      <right style="dashDot">
        <color rgb="FF92D050"/>
      </right>
      <top/>
      <bottom style="thin">
        <color rgb="FF92D050"/>
      </bottom>
      <diagonal/>
    </border>
    <border diagonalUp="1">
      <left style="dashDot">
        <color rgb="FF92D050"/>
      </left>
      <right/>
      <top/>
      <bottom/>
      <diagonal style="thin">
        <color rgb="FF92D050"/>
      </diagonal>
    </border>
    <border>
      <left style="dashDot">
        <color rgb="FF92D050"/>
      </left>
      <right style="dashDot">
        <color rgb="FF92D050"/>
      </right>
      <top/>
      <bottom style="dashDot">
        <color rgb="FF92D050"/>
      </bottom>
      <diagonal/>
    </border>
    <border>
      <left style="thin">
        <color rgb="FF92D050"/>
      </left>
      <right style="thin">
        <color rgb="FF92D050"/>
      </right>
      <top style="dashDot">
        <color rgb="FF92D050"/>
      </top>
      <bottom style="thin">
        <color rgb="FF92D050"/>
      </bottom>
      <diagonal/>
    </border>
    <border>
      <left style="thin">
        <color rgb="FF92D050"/>
      </left>
      <right/>
      <top style="dashDot">
        <color rgb="FF92D050"/>
      </top>
      <bottom style="dashDot">
        <color rgb="FF92D050"/>
      </bottom>
      <diagonal/>
    </border>
    <border diagonalDown="1">
      <left/>
      <right/>
      <top style="dashDot">
        <color rgb="FF92D050"/>
      </top>
      <bottom/>
      <diagonal style="thin">
        <color rgb="FF92D050"/>
      </diagonal>
    </border>
    <border diagonalUp="1">
      <left/>
      <right/>
      <top style="dashDot">
        <color rgb="FF92D050"/>
      </top>
      <bottom/>
      <diagonal style="thin">
        <color rgb="FF92D050"/>
      </diagonal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2D050"/>
      </left>
      <right/>
      <top style="thin">
        <color rgb="FF92D050"/>
      </top>
      <bottom/>
      <diagonal/>
    </border>
    <border>
      <left/>
      <right style="dashDot">
        <color rgb="FF92D050"/>
      </right>
      <top style="thin">
        <color rgb="FF92D050"/>
      </top>
      <bottom/>
      <diagonal/>
    </border>
    <border>
      <left style="dashDot">
        <color rgb="FF92D050"/>
      </left>
      <right/>
      <top style="thin">
        <color rgb="FF92D050"/>
      </top>
      <bottom/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  <border>
      <left style="thin">
        <color rgb="FF92D050"/>
      </left>
      <right/>
      <top/>
      <bottom style="thin">
        <color rgb="FF92D050"/>
      </bottom>
      <diagonal/>
    </border>
    <border>
      <left/>
      <right style="dashDot">
        <color rgb="FF92D050"/>
      </right>
      <top/>
      <bottom style="thin">
        <color rgb="FF92D050"/>
      </bottom>
      <diagonal/>
    </border>
    <border>
      <left style="dashDot">
        <color rgb="FF92D050"/>
      </left>
      <right/>
      <top/>
      <bottom style="thin">
        <color rgb="FF92D050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2D050"/>
      </left>
      <right/>
      <top style="thin">
        <color rgb="FF92D050"/>
      </top>
      <bottom style="dashDot">
        <color rgb="FF92D050"/>
      </bottom>
      <diagonal/>
    </border>
    <border>
      <left/>
      <right style="thin">
        <color rgb="FF92D050"/>
      </right>
      <top style="thin">
        <color rgb="FF92D050"/>
      </top>
      <bottom style="dashDot">
        <color rgb="FF92D050"/>
      </bottom>
      <diagonal/>
    </border>
    <border>
      <left style="thin">
        <color rgb="FF92D050"/>
      </left>
      <right/>
      <top style="dashDot">
        <color rgb="FF92D050"/>
      </top>
      <bottom/>
      <diagonal/>
    </border>
    <border>
      <left/>
      <right style="thin">
        <color rgb="FF92D050"/>
      </right>
      <top style="dashDot">
        <color rgb="FF92D050"/>
      </top>
      <bottom/>
      <diagonal/>
    </border>
    <border>
      <left style="thin">
        <color rgb="FF92D050"/>
      </left>
      <right style="dashDot">
        <color rgb="FF92D050"/>
      </right>
      <top style="dashDot">
        <color rgb="FF92D050"/>
      </top>
      <bottom/>
      <diagonal/>
    </border>
    <border>
      <left style="dashDot">
        <color rgb="FF92D050"/>
      </left>
      <right style="thin">
        <color rgb="FF92D050"/>
      </right>
      <top style="dashDot">
        <color rgb="FF92D050"/>
      </top>
      <bottom/>
      <diagonal/>
    </border>
    <border>
      <left style="thin">
        <color rgb="FF92D050"/>
      </left>
      <right style="dashDot">
        <color rgb="FF92D050"/>
      </right>
      <top/>
      <bottom style="dashDot">
        <color rgb="FF92D050"/>
      </bottom>
      <diagonal/>
    </border>
    <border>
      <left style="dashDot">
        <color rgb="FF92D050"/>
      </left>
      <right style="thin">
        <color rgb="FF92D050"/>
      </right>
      <top/>
      <bottom style="dashDot">
        <color rgb="FF92D050"/>
      </bottom>
      <diagonal/>
    </border>
    <border>
      <left style="thin">
        <color rgb="FF92D050"/>
      </left>
      <right/>
      <top style="dashDot">
        <color rgb="FF92D050"/>
      </top>
      <bottom style="thin">
        <color rgb="FF92D050"/>
      </bottom>
      <diagonal/>
    </border>
    <border>
      <left/>
      <right style="thin">
        <color rgb="FF92D050"/>
      </right>
      <top style="dashDot">
        <color rgb="FF92D050"/>
      </top>
      <bottom style="thin">
        <color rgb="FF92D050"/>
      </bottom>
      <diagonal/>
    </border>
    <border diagonalUp="1">
      <left/>
      <right style="thin">
        <color rgb="FF92D050"/>
      </right>
      <top/>
      <bottom/>
      <diagonal style="thin">
        <color rgb="FF92D050"/>
      </diagonal>
    </border>
    <border diagonalDown="1">
      <left style="thin">
        <color rgb="FF92D050"/>
      </left>
      <right/>
      <top/>
      <bottom/>
      <diagonal style="thin">
        <color rgb="FF92D050"/>
      </diagonal>
    </border>
    <border diagonalUp="1">
      <left/>
      <right style="thin">
        <color rgb="FF92D050"/>
      </right>
      <top/>
      <bottom style="dashDot">
        <color rgb="FF92D050"/>
      </bottom>
      <diagonal style="thin">
        <color rgb="FF92D050"/>
      </diagonal>
    </border>
    <border diagonalDown="1">
      <left style="thin">
        <color rgb="FF92D050"/>
      </left>
      <right/>
      <top/>
      <bottom style="dashDot">
        <color rgb="FF92D050"/>
      </bottom>
      <diagonal style="thin">
        <color rgb="FF92D050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92D050"/>
      </right>
      <top/>
      <bottom style="dashDot">
        <color rgb="FF92D050"/>
      </bottom>
      <diagonal/>
    </border>
  </borders>
  <cellStyleXfs count="1">
    <xf numFmtId="0" fontId="0" fillId="0" borderId="0"/>
  </cellStyleXfs>
  <cellXfs count="233">
    <xf numFmtId="0" fontId="0" fillId="0" borderId="0" xfId="0"/>
    <xf numFmtId="0" fontId="0" fillId="2" borderId="0" xfId="0" applyFont="1" applyFill="1"/>
    <xf numFmtId="0" fontId="0" fillId="0" borderId="0" xfId="0" applyFont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0" xfId="0" applyFont="1" applyBorder="1"/>
    <xf numFmtId="0" fontId="2" fillId="0" borderId="0" xfId="0" applyFont="1"/>
    <xf numFmtId="0" fontId="3" fillId="0" borderId="0" xfId="0" applyFont="1" applyAlignment="1">
      <alignment horizontal="right"/>
    </xf>
    <xf numFmtId="0" fontId="0" fillId="0" borderId="4" xfId="0" applyFont="1" applyBorder="1"/>
    <xf numFmtId="0" fontId="2" fillId="0" borderId="0" xfId="0" applyFont="1" applyAlignment="1">
      <alignment horizontal="left"/>
    </xf>
    <xf numFmtId="164" fontId="2" fillId="3" borderId="5" xfId="0" applyNumberFormat="1" applyFont="1" applyFill="1" applyBorder="1" applyAlignment="1" applyProtection="1">
      <alignment horizontal="right" vertical="center" indent="1"/>
      <protection locked="0"/>
    </xf>
    <xf numFmtId="0" fontId="2" fillId="0" borderId="0" xfId="0" applyFont="1" applyAlignment="1">
      <alignment horizontal="right" vertical="center" indent="1"/>
    </xf>
    <xf numFmtId="0" fontId="1" fillId="0" borderId="0" xfId="0" applyFont="1"/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5" fillId="0" borderId="8" xfId="0" applyFont="1" applyBorder="1" applyAlignment="1">
      <alignment horizontal="center" vertical="center"/>
    </xf>
    <xf numFmtId="0" fontId="5" fillId="0" borderId="7" xfId="0" applyFont="1" applyBorder="1" applyAlignment="1">
      <alignment vertical="center" textRotation="90"/>
    </xf>
    <xf numFmtId="0" fontId="5" fillId="0" borderId="9" xfId="0" applyFont="1" applyBorder="1" applyAlignment="1">
      <alignment vertical="center" textRotation="90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vertical="center" textRotation="90"/>
    </xf>
    <xf numFmtId="0" fontId="5" fillId="0" borderId="13" xfId="0" applyFont="1" applyBorder="1" applyAlignment="1">
      <alignment vertical="center" textRotation="90"/>
    </xf>
    <xf numFmtId="0" fontId="0" fillId="0" borderId="0" xfId="0" applyAlignment="1">
      <alignment horizontal="right" vertical="center" indent="1"/>
    </xf>
    <xf numFmtId="0" fontId="2" fillId="0" borderId="0" xfId="0" applyFont="1" applyAlignment="1">
      <alignment horizontal="left" indent="1"/>
    </xf>
    <xf numFmtId="164" fontId="2" fillId="4" borderId="5" xfId="0" applyNumberFormat="1" applyFont="1" applyFill="1" applyBorder="1" applyAlignment="1">
      <alignment horizontal="right" vertical="center" inden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5" fillId="0" borderId="16" xfId="0" applyFont="1" applyBorder="1" applyAlignment="1">
      <alignment vertical="center" textRotation="90"/>
    </xf>
    <xf numFmtId="0" fontId="5" fillId="0" borderId="15" xfId="0" applyFont="1" applyBorder="1" applyAlignment="1">
      <alignment vertical="center" textRotation="90"/>
    </xf>
    <xf numFmtId="0" fontId="5" fillId="0" borderId="19" xfId="0" applyFont="1" applyBorder="1" applyAlignment="1">
      <alignment vertical="center" textRotation="90"/>
    </xf>
    <xf numFmtId="0" fontId="0" fillId="0" borderId="20" xfId="0" applyBorder="1"/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5" fillId="0" borderId="25" xfId="0" applyFont="1" applyBorder="1" applyAlignment="1">
      <alignment vertical="center" textRotation="90"/>
    </xf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6" fillId="0" borderId="0" xfId="0" applyFont="1"/>
    <xf numFmtId="166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>
      <alignment horizontal="right"/>
    </xf>
    <xf numFmtId="0" fontId="7" fillId="0" borderId="2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65" fontId="2" fillId="0" borderId="0" xfId="0" applyNumberFormat="1" applyFont="1" applyAlignment="1">
      <alignment horizontal="right"/>
    </xf>
    <xf numFmtId="0" fontId="2" fillId="0" borderId="0" xfId="0" applyFont="1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5" fillId="0" borderId="33" xfId="0" applyFont="1" applyBorder="1" applyAlignment="1">
      <alignment vertical="center" textRotation="90"/>
    </xf>
    <xf numFmtId="0" fontId="5" fillId="0" borderId="37" xfId="0" applyFont="1" applyBorder="1" applyAlignment="1">
      <alignment vertical="center" textRotation="90"/>
    </xf>
    <xf numFmtId="0" fontId="2" fillId="0" borderId="0" xfId="0" applyFont="1" applyBorder="1" applyAlignment="1">
      <alignment horizontal="right"/>
    </xf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5" fillId="0" borderId="39" xfId="0" applyFont="1" applyBorder="1" applyAlignment="1">
      <alignment vertical="center" textRotation="90"/>
    </xf>
    <xf numFmtId="0" fontId="5" fillId="0" borderId="41" xfId="0" applyFont="1" applyBorder="1" applyAlignment="1">
      <alignment vertical="center" textRotation="90"/>
    </xf>
    <xf numFmtId="0" fontId="0" fillId="0" borderId="42" xfId="0" applyBorder="1"/>
    <xf numFmtId="0" fontId="5" fillId="5" borderId="8" xfId="0" applyFont="1" applyFill="1" applyBorder="1" applyAlignment="1">
      <alignment horizontal="center" vertic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5" borderId="46" xfId="0" applyFill="1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2" fillId="0" borderId="52" xfId="0" applyFont="1" applyBorder="1"/>
    <xf numFmtId="0" fontId="2" fillId="0" borderId="50" xfId="0" applyFont="1" applyBorder="1"/>
    <xf numFmtId="0" fontId="0" fillId="5" borderId="20" xfId="0" applyFill="1" applyBorder="1"/>
    <xf numFmtId="0" fontId="0" fillId="0" borderId="53" xfId="0" applyBorder="1"/>
    <xf numFmtId="0" fontId="0" fillId="0" borderId="54" xfId="0" applyBorder="1"/>
    <xf numFmtId="0" fontId="2" fillId="0" borderId="54" xfId="0" applyFont="1" applyBorder="1"/>
    <xf numFmtId="0" fontId="2" fillId="0" borderId="55" xfId="0" applyFont="1" applyBorder="1"/>
    <xf numFmtId="0" fontId="0" fillId="0" borderId="56" xfId="0" applyBorder="1"/>
    <xf numFmtId="0" fontId="0" fillId="0" borderId="55" xfId="0" applyBorder="1"/>
    <xf numFmtId="0" fontId="0" fillId="5" borderId="57" xfId="0" applyFill="1" applyBorder="1"/>
    <xf numFmtId="0" fontId="0" fillId="0" borderId="58" xfId="0" applyBorder="1"/>
    <xf numFmtId="0" fontId="0" fillId="0" borderId="59" xfId="0" applyBorder="1"/>
    <xf numFmtId="0" fontId="0" fillId="5" borderId="40" xfId="0" applyFill="1" applyBorder="1"/>
    <xf numFmtId="0" fontId="0" fillId="0" borderId="60" xfId="0" applyBorder="1"/>
    <xf numFmtId="0" fontId="8" fillId="0" borderId="0" xfId="0" applyFont="1" applyAlignment="1"/>
    <xf numFmtId="0" fontId="0" fillId="0" borderId="0" xfId="0" applyAlignment="1"/>
    <xf numFmtId="0" fontId="0" fillId="0" borderId="61" xfId="0" applyFont="1" applyBorder="1"/>
    <xf numFmtId="0" fontId="0" fillId="0" borderId="62" xfId="0" applyBorder="1"/>
    <xf numFmtId="0" fontId="0" fillId="0" borderId="61" xfId="0" applyBorder="1"/>
    <xf numFmtId="0" fontId="0" fillId="0" borderId="63" xfId="0" applyBorder="1"/>
    <xf numFmtId="0" fontId="0" fillId="0" borderId="0" xfId="0" applyAlignment="1">
      <alignment horizontal="right"/>
    </xf>
    <xf numFmtId="0" fontId="9" fillId="0" borderId="0" xfId="0" applyFont="1" applyBorder="1"/>
    <xf numFmtId="0" fontId="2" fillId="0" borderId="0" xfId="0" applyFont="1" applyBorder="1" applyAlignment="1">
      <alignment horizontal="left" indent="1"/>
    </xf>
    <xf numFmtId="0" fontId="0" fillId="5" borderId="64" xfId="0" applyFill="1" applyBorder="1"/>
    <xf numFmtId="0" fontId="0" fillId="5" borderId="65" xfId="0" applyFill="1" applyBorder="1"/>
    <xf numFmtId="0" fontId="0" fillId="0" borderId="66" xfId="0" applyBorder="1"/>
    <xf numFmtId="0" fontId="0" fillId="0" borderId="67" xfId="0" applyBorder="1"/>
    <xf numFmtId="0" fontId="0" fillId="0" borderId="65" xfId="0" applyBorder="1"/>
    <xf numFmtId="0" fontId="0" fillId="5" borderId="66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24" xfId="0" applyFill="1" applyBorder="1"/>
    <xf numFmtId="0" fontId="0" fillId="5" borderId="28" xfId="0" applyFill="1" applyBorder="1"/>
    <xf numFmtId="0" fontId="0" fillId="5" borderId="44" xfId="0" applyFill="1" applyBorder="1"/>
    <xf numFmtId="0" fontId="0" fillId="5" borderId="70" xfId="0" applyFill="1" applyBorder="1"/>
    <xf numFmtId="0" fontId="0" fillId="5" borderId="71" xfId="0" applyFill="1" applyBorder="1"/>
    <xf numFmtId="0" fontId="0" fillId="0" borderId="72" xfId="0" applyBorder="1"/>
    <xf numFmtId="0" fontId="0" fillId="0" borderId="71" xfId="0" applyBorder="1"/>
    <xf numFmtId="0" fontId="0" fillId="5" borderId="72" xfId="0" applyFill="1" applyBorder="1"/>
    <xf numFmtId="0" fontId="0" fillId="5" borderId="73" xfId="0" applyFill="1" applyBorder="1"/>
    <xf numFmtId="0" fontId="0" fillId="5" borderId="77" xfId="0" applyFill="1" applyBorder="1"/>
    <xf numFmtId="0" fontId="0" fillId="5" borderId="8" xfId="0" applyFill="1" applyBorder="1"/>
    <xf numFmtId="0" fontId="0" fillId="5" borderId="78" xfId="0" applyFill="1" applyBorder="1"/>
    <xf numFmtId="0" fontId="0" fillId="0" borderId="79" xfId="0" applyBorder="1"/>
    <xf numFmtId="0" fontId="0" fillId="0" borderId="80" xfId="0" applyBorder="1"/>
    <xf numFmtId="0" fontId="0" fillId="0" borderId="69" xfId="0" applyBorder="1"/>
    <xf numFmtId="0" fontId="0" fillId="0" borderId="70" xfId="0" applyBorder="1"/>
    <xf numFmtId="0" fontId="0" fillId="0" borderId="73" xfId="0" applyBorder="1"/>
    <xf numFmtId="0" fontId="0" fillId="0" borderId="77" xfId="0" applyFill="1" applyBorder="1"/>
    <xf numFmtId="0" fontId="0" fillId="0" borderId="8" xfId="0" applyFill="1" applyBorder="1"/>
    <xf numFmtId="0" fontId="0" fillId="0" borderId="78" xfId="0" applyFill="1" applyBorder="1"/>
    <xf numFmtId="0" fontId="0" fillId="0" borderId="81" xfId="0" applyBorder="1"/>
    <xf numFmtId="0" fontId="0" fillId="0" borderId="17" xfId="0" applyFill="1" applyBorder="1"/>
    <xf numFmtId="0" fontId="0" fillId="0" borderId="82" xfId="0" applyBorder="1"/>
    <xf numFmtId="0" fontId="0" fillId="0" borderId="0" xfId="0" applyFill="1" applyBorder="1"/>
    <xf numFmtId="0" fontId="0" fillId="0" borderId="25" xfId="0" applyBorder="1"/>
    <xf numFmtId="0" fontId="7" fillId="0" borderId="0" xfId="0" applyFont="1" applyFill="1" applyBorder="1" applyAlignment="1">
      <alignment horizontal="center"/>
    </xf>
    <xf numFmtId="0" fontId="0" fillId="0" borderId="83" xfId="0" applyBorder="1"/>
    <xf numFmtId="0" fontId="0" fillId="0" borderId="84" xfId="0" applyBorder="1"/>
    <xf numFmtId="0" fontId="0" fillId="0" borderId="85" xfId="0" applyFill="1" applyBorder="1"/>
    <xf numFmtId="0" fontId="0" fillId="0" borderId="40" xfId="0" applyFill="1" applyBorder="1"/>
    <xf numFmtId="0" fontId="0" fillId="0" borderId="86" xfId="0" applyFill="1" applyBorder="1"/>
    <xf numFmtId="0" fontId="0" fillId="0" borderId="0" xfId="0" applyFont="1" applyFill="1"/>
    <xf numFmtId="0" fontId="0" fillId="0" borderId="0" xfId="0" applyFont="1" applyFill="1" applyBorder="1"/>
    <xf numFmtId="0" fontId="0" fillId="0" borderId="0" xfId="0" applyFill="1" applyBorder="1" applyAlignment="1"/>
    <xf numFmtId="0" fontId="8" fillId="0" borderId="0" xfId="0" applyFont="1" applyFill="1" applyBorder="1" applyAlignment="1"/>
    <xf numFmtId="165" fontId="5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textRotation="90"/>
    </xf>
    <xf numFmtId="165" fontId="5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 applyProtection="1">
      <alignment horizontal="right" vertical="center" indent="1"/>
      <protection locked="0"/>
    </xf>
    <xf numFmtId="0" fontId="2" fillId="0" borderId="0" xfId="0" applyFont="1" applyFill="1" applyBorder="1" applyAlignment="1">
      <alignment horizontal="right" vertical="center" indent="1"/>
    </xf>
    <xf numFmtId="0" fontId="0" fillId="0" borderId="0" xfId="0" applyFill="1" applyBorder="1" applyAlignment="1">
      <alignment horizontal="right" vertical="center" indent="1"/>
    </xf>
    <xf numFmtId="0" fontId="2" fillId="0" borderId="0" xfId="0" applyFont="1" applyFill="1" applyBorder="1" applyAlignment="1">
      <alignment horizontal="left" indent="1"/>
    </xf>
    <xf numFmtId="164" fontId="2" fillId="0" borderId="0" xfId="0" applyNumberFormat="1" applyFont="1" applyFill="1" applyBorder="1" applyAlignment="1">
      <alignment horizontal="right" vertical="center" indent="1"/>
    </xf>
    <xf numFmtId="0" fontId="6" fillId="0" borderId="0" xfId="0" applyFont="1" applyFill="1" applyBorder="1"/>
    <xf numFmtId="166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9" fillId="0" borderId="0" xfId="0" applyFont="1"/>
    <xf numFmtId="0" fontId="9" fillId="0" borderId="0" xfId="0" applyFont="1" applyBorder="1" applyAlignment="1">
      <alignment horizontal="right"/>
    </xf>
    <xf numFmtId="165" fontId="5" fillId="0" borderId="0" xfId="0" applyNumberFormat="1" applyFont="1" applyFill="1" applyBorder="1" applyAlignment="1">
      <alignment horizontal="left"/>
    </xf>
    <xf numFmtId="164" fontId="2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protection locked="0"/>
    </xf>
    <xf numFmtId="0" fontId="8" fillId="0" borderId="0" xfId="0" applyFont="1"/>
    <xf numFmtId="0" fontId="11" fillId="2" borderId="0" xfId="0" applyFont="1" applyFill="1"/>
    <xf numFmtId="165" fontId="2" fillId="2" borderId="91" xfId="0" applyNumberFormat="1" applyFont="1" applyFill="1" applyBorder="1"/>
    <xf numFmtId="165" fontId="5" fillId="0" borderId="0" xfId="0" applyNumberFormat="1" applyFont="1" applyFill="1" applyBorder="1" applyAlignment="1"/>
    <xf numFmtId="0" fontId="10" fillId="0" borderId="63" xfId="0" applyFont="1" applyBorder="1" applyAlignment="1">
      <alignment horizontal="left" vertical="top" wrapText="1"/>
    </xf>
    <xf numFmtId="0" fontId="10" fillId="0" borderId="62" xfId="0" applyFont="1" applyBorder="1" applyAlignment="1">
      <alignment horizontal="left" vertical="top" wrapText="1"/>
    </xf>
    <xf numFmtId="0" fontId="10" fillId="0" borderId="61" xfId="0" applyFont="1" applyBorder="1" applyAlignment="1">
      <alignment horizontal="left" vertical="top" wrapText="1"/>
    </xf>
    <xf numFmtId="0" fontId="10" fillId="0" borderId="9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165" fontId="5" fillId="0" borderId="69" xfId="0" applyNumberFormat="1" applyFont="1" applyBorder="1" applyAlignment="1">
      <alignment horizontal="left"/>
    </xf>
    <xf numFmtId="164" fontId="2" fillId="3" borderId="74" xfId="0" applyNumberFormat="1" applyFont="1" applyFill="1" applyBorder="1" applyAlignment="1" applyProtection="1">
      <alignment horizontal="center" vertical="center"/>
      <protection locked="0"/>
    </xf>
    <xf numFmtId="164" fontId="2" fillId="3" borderId="75" xfId="0" applyNumberFormat="1" applyFont="1" applyFill="1" applyBorder="1" applyAlignment="1" applyProtection="1">
      <alignment horizontal="center" vertical="center"/>
      <protection locked="0"/>
    </xf>
    <xf numFmtId="0" fontId="0" fillId="0" borderId="76" xfId="0" applyBorder="1" applyAlignment="1" applyProtection="1">
      <protection locked="0"/>
    </xf>
    <xf numFmtId="0" fontId="0" fillId="0" borderId="87" xfId="0" applyBorder="1" applyAlignment="1"/>
    <xf numFmtId="0" fontId="0" fillId="0" borderId="89" xfId="0" applyBorder="1" applyAlignment="1"/>
    <xf numFmtId="0" fontId="0" fillId="0" borderId="88" xfId="0" applyBorder="1" applyAlignment="1">
      <alignment horizontal="center"/>
    </xf>
    <xf numFmtId="0" fontId="0" fillId="0" borderId="90" xfId="0" applyBorder="1" applyAlignment="1">
      <alignment horizontal="center"/>
    </xf>
    <xf numFmtId="0" fontId="5" fillId="0" borderId="16" xfId="0" applyFont="1" applyBorder="1" applyAlignment="1">
      <alignment horizontal="center" vertical="center" textRotation="90"/>
    </xf>
    <xf numFmtId="0" fontId="5" fillId="5" borderId="25" xfId="0" applyFont="1" applyFill="1" applyBorder="1" applyAlignment="1">
      <alignment horizontal="center" vertical="center" textRotation="90"/>
    </xf>
    <xf numFmtId="164" fontId="2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protection locked="0"/>
    </xf>
    <xf numFmtId="0" fontId="10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 textRotation="90"/>
    </xf>
    <xf numFmtId="165" fontId="5" fillId="0" borderId="0" xfId="0" applyNumberFormat="1" applyFont="1" applyFill="1" applyBorder="1" applyAlignment="1">
      <alignment horizontal="left"/>
    </xf>
    <xf numFmtId="0" fontId="9" fillId="0" borderId="0" xfId="0" applyFont="1" applyAlignment="1">
      <alignment horizontal="right"/>
    </xf>
    <xf numFmtId="0" fontId="0" fillId="0" borderId="93" xfId="0" applyBorder="1"/>
    <xf numFmtId="0" fontId="13" fillId="0" borderId="0" xfId="0" applyFont="1"/>
    <xf numFmtId="166" fontId="0" fillId="0" borderId="0" xfId="0" applyNumberFormat="1" applyFont="1" applyAlignment="1">
      <alignment horizontal="right"/>
    </xf>
    <xf numFmtId="0" fontId="0" fillId="0" borderId="0" xfId="0" applyFont="1" applyAlignment="1"/>
    <xf numFmtId="0" fontId="0" fillId="0" borderId="0" xfId="0" applyFont="1" applyAlignment="1">
      <alignment horizontal="right"/>
    </xf>
    <xf numFmtId="165" fontId="0" fillId="0" borderId="0" xfId="0" applyNumberFormat="1" applyFont="1" applyAlignment="1">
      <alignment horizontal="right"/>
    </xf>
    <xf numFmtId="0" fontId="0" fillId="0" borderId="0" xfId="0" quotePrefix="1" applyFont="1"/>
    <xf numFmtId="0" fontId="0" fillId="0" borderId="0" xfId="0" quotePrefix="1" applyFont="1" applyFill="1" applyBorder="1" applyAlignment="1"/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165" fontId="5" fillId="0" borderId="0" xfId="0" applyNumberFormat="1" applyFont="1" applyAlignment="1">
      <alignment horizontal="center"/>
    </xf>
    <xf numFmtId="165" fontId="5" fillId="0" borderId="69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left"/>
    </xf>
    <xf numFmtId="165" fontId="5" fillId="0" borderId="44" xfId="0" applyNumberFormat="1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165" fontId="5" fillId="0" borderId="0" xfId="0" applyNumberFormat="1" applyFont="1" applyBorder="1" applyAlignment="1">
      <alignment horizontal="center"/>
    </xf>
    <xf numFmtId="165" fontId="5" fillId="0" borderId="51" xfId="0" applyNumberFormat="1" applyFont="1" applyBorder="1" applyAlignment="1">
      <alignment horizontal="center"/>
    </xf>
    <xf numFmtId="165" fontId="5" fillId="0" borderId="51" xfId="0" applyNumberFormat="1" applyFont="1" applyBorder="1" applyAlignment="1">
      <alignment horizontal="left"/>
    </xf>
    <xf numFmtId="165" fontId="5" fillId="0" borderId="51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65" fontId="5" fillId="0" borderId="69" xfId="0" applyNumberFormat="1" applyFont="1" applyBorder="1" applyAlignment="1">
      <alignment horizontal="left" vertical="center"/>
    </xf>
    <xf numFmtId="165" fontId="5" fillId="0" borderId="0" xfId="0" applyNumberFormat="1" applyFont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8" fillId="0" borderId="0" xfId="0" applyFont="1" applyFill="1"/>
    <xf numFmtId="0" fontId="8" fillId="0" borderId="76" xfId="0" applyFont="1" applyBorder="1" applyAlignment="1" applyProtection="1">
      <protection locked="0"/>
    </xf>
    <xf numFmtId="0" fontId="8" fillId="0" borderId="0" xfId="0" applyFont="1" applyBorder="1" applyAlignment="1">
      <alignment horizontal="center"/>
    </xf>
    <xf numFmtId="164" fontId="8" fillId="3" borderId="74" xfId="0" applyNumberFormat="1" applyFont="1" applyFill="1" applyBorder="1" applyAlignment="1" applyProtection="1">
      <alignment horizontal="center" vertical="center"/>
      <protection locked="0"/>
    </xf>
    <xf numFmtId="164" fontId="8" fillId="3" borderId="7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left" indent="1"/>
    </xf>
    <xf numFmtId="0" fontId="0" fillId="0" borderId="0" xfId="0" applyFont="1" applyAlignment="1">
      <alignment horizontal="left" indent="1"/>
    </xf>
    <xf numFmtId="165" fontId="5" fillId="0" borderId="0" xfId="0" applyNumberFormat="1" applyFont="1" applyAlignment="1">
      <alignment horizontal="right"/>
    </xf>
  </cellXfs>
  <cellStyles count="1">
    <cellStyle name="Standard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g"/><Relationship Id="rId2" Type="http://schemas.openxmlformats.org/officeDocument/2006/relationships/image" Target="../media/image3.jpe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11" Type="http://schemas.openxmlformats.org/officeDocument/2006/relationships/image" Target="../media/image12.jpg"/><Relationship Id="rId5" Type="http://schemas.openxmlformats.org/officeDocument/2006/relationships/image" Target="../media/image6.jpeg"/><Relationship Id="rId15" Type="http://schemas.openxmlformats.org/officeDocument/2006/relationships/image" Target="../media/image16.jpg"/><Relationship Id="rId10" Type="http://schemas.openxmlformats.org/officeDocument/2006/relationships/image" Target="../media/image11.jpg"/><Relationship Id="rId4" Type="http://schemas.openxmlformats.org/officeDocument/2006/relationships/image" Target="../media/image5.jpeg"/><Relationship Id="rId9" Type="http://schemas.openxmlformats.org/officeDocument/2006/relationships/image" Target="../media/image10.jpg"/><Relationship Id="rId14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151118</xdr:colOff>
      <xdr:row>44</xdr:row>
      <xdr:rowOff>108150</xdr:rowOff>
    </xdr:from>
    <xdr:to>
      <xdr:col>13</xdr:col>
      <xdr:colOff>57473</xdr:colOff>
      <xdr:row>45</xdr:row>
      <xdr:rowOff>72633</xdr:rowOff>
    </xdr:to>
    <xdr:grpSp>
      <xdr:nvGrpSpPr>
        <xdr:cNvPr id="2" name="Gruppieren 1">
          <a:extLst>
            <a:ext uri="{FF2B5EF4-FFF2-40B4-BE49-F238E27FC236}">
              <a16:creationId xmlns="" xmlns:a16="http://schemas.microsoft.com/office/drawing/2014/main" id="{2441BB1A-3DCA-4F63-AD8D-A5826F6C5816}"/>
            </a:ext>
          </a:extLst>
        </xdr:cNvPr>
        <xdr:cNvGrpSpPr/>
      </xdr:nvGrpSpPr>
      <xdr:grpSpPr>
        <a:xfrm>
          <a:off x="2505698" y="7484310"/>
          <a:ext cx="3106755" cy="132123"/>
          <a:chOff x="2814095" y="4977114"/>
          <a:chExt cx="3743928" cy="93241"/>
        </a:xfrm>
      </xdr:grpSpPr>
      <xdr:cxnSp macro="">
        <xdr:nvCxnSpPr>
          <xdr:cNvPr id="3" name="Gerader Verbinder 2">
            <a:extLst>
              <a:ext uri="{FF2B5EF4-FFF2-40B4-BE49-F238E27FC236}">
                <a16:creationId xmlns="" xmlns:a16="http://schemas.microsoft.com/office/drawing/2014/main" id="{620342B2-9CFC-45E3-8116-B7B70E6A9F14}"/>
              </a:ext>
            </a:extLst>
          </xdr:cNvPr>
          <xdr:cNvCxnSpPr/>
        </xdr:nvCxnSpPr>
        <xdr:spPr>
          <a:xfrm>
            <a:off x="2814095" y="5025213"/>
            <a:ext cx="3743928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Gerader Verbinder 3">
            <a:extLst>
              <a:ext uri="{FF2B5EF4-FFF2-40B4-BE49-F238E27FC236}">
                <a16:creationId xmlns="" xmlns:a16="http://schemas.microsoft.com/office/drawing/2014/main" id="{D7BB8682-7E19-4A63-A991-1C009317020A}"/>
              </a:ext>
            </a:extLst>
          </xdr:cNvPr>
          <xdr:cNvCxnSpPr/>
        </xdr:nvCxnSpPr>
        <xdr:spPr>
          <a:xfrm flipV="1">
            <a:off x="2842228" y="4977114"/>
            <a:ext cx="86810" cy="9002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Gerader Verbinder 4">
            <a:extLst>
              <a:ext uri="{FF2B5EF4-FFF2-40B4-BE49-F238E27FC236}">
                <a16:creationId xmlns="" xmlns:a16="http://schemas.microsoft.com/office/drawing/2014/main" id="{4AC5B9FE-2438-4658-953F-A6E980E1A689}"/>
              </a:ext>
            </a:extLst>
          </xdr:cNvPr>
          <xdr:cNvCxnSpPr/>
        </xdr:nvCxnSpPr>
        <xdr:spPr>
          <a:xfrm flipV="1">
            <a:off x="6436810" y="4980330"/>
            <a:ext cx="86810" cy="9002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172575</xdr:colOff>
      <xdr:row>41</xdr:row>
      <xdr:rowOff>40531</xdr:rowOff>
    </xdr:from>
    <xdr:to>
      <xdr:col>12</xdr:col>
      <xdr:colOff>486907</xdr:colOff>
      <xdr:row>47</xdr:row>
      <xdr:rowOff>62207</xdr:rowOff>
    </xdr:to>
    <xdr:sp macro="" textlink="">
      <xdr:nvSpPr>
        <xdr:cNvPr id="6" name="Textfeld 5">
          <a:extLst>
            <a:ext uri="{FF2B5EF4-FFF2-40B4-BE49-F238E27FC236}">
              <a16:creationId xmlns="" xmlns:a16="http://schemas.microsoft.com/office/drawing/2014/main" id="{1317909B-57FB-418D-ACA5-7F2E9550A4C2}"/>
            </a:ext>
          </a:extLst>
        </xdr:cNvPr>
        <xdr:cNvSpPr txBox="1"/>
      </xdr:nvSpPr>
      <xdr:spPr>
        <a:xfrm rot="5400000" flipV="1">
          <a:off x="4404176" y="7092245"/>
          <a:ext cx="1046566" cy="3162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90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Länge Innenteil</a:t>
          </a:r>
          <a:r>
            <a:rPr lang="de-CH" sz="900">
              <a:latin typeface="Arial Nova Cond" panose="020B0506020202020204" pitchFamily="34" charset="0"/>
            </a:rPr>
            <a:t> </a:t>
          </a:r>
        </a:p>
      </xdr:txBody>
    </xdr:sp>
    <xdr:clientData/>
  </xdr:twoCellAnchor>
  <xdr:oneCellAnchor>
    <xdr:from>
      <xdr:col>23</xdr:col>
      <xdr:colOff>1036661</xdr:colOff>
      <xdr:row>1</xdr:row>
      <xdr:rowOff>42334</xdr:rowOff>
    </xdr:from>
    <xdr:ext cx="2648418" cy="298800"/>
    <xdr:sp macro="" textlink="">
      <xdr:nvSpPr>
        <xdr:cNvPr id="7" name="Textfeld 6">
          <a:extLst>
            <a:ext uri="{FF2B5EF4-FFF2-40B4-BE49-F238E27FC236}">
              <a16:creationId xmlns="" xmlns:a16="http://schemas.microsoft.com/office/drawing/2014/main" id="{61FE9B44-A8AF-4EF3-B6F5-24DC2440F777}"/>
            </a:ext>
          </a:extLst>
        </xdr:cNvPr>
        <xdr:cNvSpPr txBox="1"/>
      </xdr:nvSpPr>
      <xdr:spPr>
        <a:xfrm>
          <a:off x="8287091" y="215689"/>
          <a:ext cx="2648418" cy="2988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Rahmen-Box</a:t>
          </a:r>
          <a:r>
            <a:rPr lang="de-DE" sz="1400" b="1" baseline="0">
              <a:latin typeface="Arial" panose="020B0604020202020204" pitchFamily="34" charset="0"/>
              <a:cs typeface="Arial" panose="020B0604020202020204" pitchFamily="34" charset="0"/>
            </a:rPr>
            <a:t> Rechner by LW</a:t>
          </a:r>
          <a:endParaRPr lang="de-DE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2</xdr:col>
      <xdr:colOff>28938</xdr:colOff>
      <xdr:row>2</xdr:row>
      <xdr:rowOff>19292</xdr:rowOff>
    </xdr:from>
    <xdr:to>
      <xdr:col>8</xdr:col>
      <xdr:colOff>245274</xdr:colOff>
      <xdr:row>9</xdr:row>
      <xdr:rowOff>15852</xdr:rowOff>
    </xdr:to>
    <xdr:pic>
      <xdr:nvPicPr>
        <xdr:cNvPr id="8" name="Grafik 7">
          <a:extLst>
            <a:ext uri="{FF2B5EF4-FFF2-40B4-BE49-F238E27FC236}">
              <a16:creationId xmlns="" xmlns:a16="http://schemas.microsoft.com/office/drawing/2014/main" id="{07D7EBC4-C380-47ED-B091-3B44C146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208" y="358382"/>
          <a:ext cx="1399341" cy="1200520"/>
        </a:xfrm>
        <a:prstGeom prst="rect">
          <a:avLst/>
        </a:prstGeom>
      </xdr:spPr>
    </xdr:pic>
    <xdr:clientData/>
  </xdr:twoCellAnchor>
  <xdr:twoCellAnchor>
    <xdr:from>
      <xdr:col>12</xdr:col>
      <xdr:colOff>326955</xdr:colOff>
      <xdr:row>39</xdr:row>
      <xdr:rowOff>131389</xdr:rowOff>
    </xdr:from>
    <xdr:to>
      <xdr:col>12</xdr:col>
      <xdr:colOff>512009</xdr:colOff>
      <xdr:row>49</xdr:row>
      <xdr:rowOff>18770</xdr:rowOff>
    </xdr:to>
    <xdr:grpSp>
      <xdr:nvGrpSpPr>
        <xdr:cNvPr id="9" name="Gruppieren 8">
          <a:extLst>
            <a:ext uri="{FF2B5EF4-FFF2-40B4-BE49-F238E27FC236}">
              <a16:creationId xmlns="" xmlns:a16="http://schemas.microsoft.com/office/drawing/2014/main" id="{E3239C3B-745F-4A70-A819-2C63FD968770}"/>
            </a:ext>
          </a:extLst>
        </xdr:cNvPr>
        <xdr:cNvGrpSpPr/>
      </xdr:nvGrpSpPr>
      <xdr:grpSpPr>
        <a:xfrm rot="16200000">
          <a:off x="4590591" y="7358713"/>
          <a:ext cx="1563781" cy="185054"/>
          <a:chOff x="2814095" y="4977114"/>
          <a:chExt cx="3743928" cy="93241"/>
        </a:xfrm>
      </xdr:grpSpPr>
      <xdr:cxnSp macro="">
        <xdr:nvCxnSpPr>
          <xdr:cNvPr id="10" name="Gerader Verbinder 9">
            <a:extLst>
              <a:ext uri="{FF2B5EF4-FFF2-40B4-BE49-F238E27FC236}">
                <a16:creationId xmlns="" xmlns:a16="http://schemas.microsoft.com/office/drawing/2014/main" id="{C7D62358-4A65-465D-9BA1-0863143EBE3E}"/>
              </a:ext>
            </a:extLst>
          </xdr:cNvPr>
          <xdr:cNvCxnSpPr/>
        </xdr:nvCxnSpPr>
        <xdr:spPr>
          <a:xfrm>
            <a:off x="2814095" y="5025213"/>
            <a:ext cx="3743928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Gerader Verbinder 10">
            <a:extLst>
              <a:ext uri="{FF2B5EF4-FFF2-40B4-BE49-F238E27FC236}">
                <a16:creationId xmlns="" xmlns:a16="http://schemas.microsoft.com/office/drawing/2014/main" id="{FEC62796-F3C0-4CBA-BCAD-DB0D06D4C939}"/>
              </a:ext>
            </a:extLst>
          </xdr:cNvPr>
          <xdr:cNvCxnSpPr/>
        </xdr:nvCxnSpPr>
        <xdr:spPr>
          <a:xfrm flipV="1">
            <a:off x="2842228" y="4977114"/>
            <a:ext cx="86810" cy="9002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Gerader Verbinder 11">
            <a:extLst>
              <a:ext uri="{FF2B5EF4-FFF2-40B4-BE49-F238E27FC236}">
                <a16:creationId xmlns="" xmlns:a16="http://schemas.microsoft.com/office/drawing/2014/main" id="{07803E64-52BD-4927-B5AD-6025D8A23478}"/>
              </a:ext>
            </a:extLst>
          </xdr:cNvPr>
          <xdr:cNvCxnSpPr/>
        </xdr:nvCxnSpPr>
        <xdr:spPr>
          <a:xfrm flipV="1">
            <a:off x="6436810" y="4980330"/>
            <a:ext cx="86810" cy="9002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46</xdr:col>
      <xdr:colOff>425932</xdr:colOff>
      <xdr:row>30</xdr:row>
      <xdr:rowOff>99057</xdr:rowOff>
    </xdr:from>
    <xdr:to>
      <xdr:col>60</xdr:col>
      <xdr:colOff>83579</xdr:colOff>
      <xdr:row>95</xdr:row>
      <xdr:rowOff>129700</xdr:rowOff>
    </xdr:to>
    <xdr:sp macro="" textlink="">
      <xdr:nvSpPr>
        <xdr:cNvPr id="13" name="Rechteck 12">
          <a:extLst>
            <a:ext uri="{FF2B5EF4-FFF2-40B4-BE49-F238E27FC236}">
              <a16:creationId xmlns="" xmlns:a16="http://schemas.microsoft.com/office/drawing/2014/main" id="{CA5353CA-54F9-400F-89B8-5C977391101E}"/>
            </a:ext>
          </a:extLst>
        </xdr:cNvPr>
        <xdr:cNvSpPr/>
      </xdr:nvSpPr>
      <xdr:spPr>
        <a:xfrm>
          <a:off x="23748461" y="5238747"/>
          <a:ext cx="10725698" cy="1118251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23</xdr:col>
      <xdr:colOff>1036661</xdr:colOff>
      <xdr:row>66</xdr:row>
      <xdr:rowOff>42334</xdr:rowOff>
    </xdr:from>
    <xdr:ext cx="2648418" cy="298800"/>
    <xdr:sp macro="" textlink="">
      <xdr:nvSpPr>
        <xdr:cNvPr id="14" name="Textfeld 13">
          <a:extLst>
            <a:ext uri="{FF2B5EF4-FFF2-40B4-BE49-F238E27FC236}">
              <a16:creationId xmlns="" xmlns:a16="http://schemas.microsoft.com/office/drawing/2014/main" id="{743BB7A7-B636-4642-8A81-94668CAE8E01}"/>
            </a:ext>
          </a:extLst>
        </xdr:cNvPr>
        <xdr:cNvSpPr txBox="1"/>
      </xdr:nvSpPr>
      <xdr:spPr>
        <a:xfrm>
          <a:off x="8287091" y="11359939"/>
          <a:ext cx="2648418" cy="2988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Rahmen-Box</a:t>
          </a:r>
          <a:r>
            <a:rPr lang="de-DE" sz="1400" b="1" baseline="0">
              <a:latin typeface="Arial" panose="020B0604020202020204" pitchFamily="34" charset="0"/>
              <a:cs typeface="Arial" panose="020B0604020202020204" pitchFamily="34" charset="0"/>
            </a:rPr>
            <a:t> Rechner by LW</a:t>
          </a:r>
          <a:endParaRPr lang="de-DE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28938</xdr:colOff>
      <xdr:row>67</xdr:row>
      <xdr:rowOff>19292</xdr:rowOff>
    </xdr:from>
    <xdr:ext cx="1423445" cy="1225013"/>
    <xdr:pic>
      <xdr:nvPicPr>
        <xdr:cNvPr id="15" name="Grafik 14">
          <a:extLst>
            <a:ext uri="{FF2B5EF4-FFF2-40B4-BE49-F238E27FC236}">
              <a16:creationId xmlns="" xmlns:a16="http://schemas.microsoft.com/office/drawing/2014/main" id="{F1395E35-0DD7-425A-8AE3-ABB9155BE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208" y="11502632"/>
          <a:ext cx="1423445" cy="1225013"/>
        </a:xfrm>
        <a:prstGeom prst="rect">
          <a:avLst/>
        </a:prstGeom>
      </xdr:spPr>
    </xdr:pic>
    <xdr:clientData/>
  </xdr:oneCellAnchor>
  <xdr:twoCellAnchor>
    <xdr:from>
      <xdr:col>12</xdr:col>
      <xdr:colOff>597267</xdr:colOff>
      <xdr:row>34</xdr:row>
      <xdr:rowOff>167605</xdr:rowOff>
    </xdr:from>
    <xdr:to>
      <xdr:col>14</xdr:col>
      <xdr:colOff>1905</xdr:colOff>
      <xdr:row>36</xdr:row>
      <xdr:rowOff>0</xdr:rowOff>
    </xdr:to>
    <xdr:sp macro="" textlink="">
      <xdr:nvSpPr>
        <xdr:cNvPr id="16" name="Gleichschenkliges Dreieck 15">
          <a:extLst>
            <a:ext uri="{FF2B5EF4-FFF2-40B4-BE49-F238E27FC236}">
              <a16:creationId xmlns="" xmlns:a16="http://schemas.microsoft.com/office/drawing/2014/main" id="{D0C74C76-DD9D-41BD-A8CA-6E9CFD185D59}"/>
            </a:ext>
          </a:extLst>
        </xdr:cNvPr>
        <xdr:cNvSpPr>
          <a:spLocks noChangeAspect="1"/>
        </xdr:cNvSpPr>
      </xdr:nvSpPr>
      <xdr:spPr>
        <a:xfrm>
          <a:off x="5194032" y="5657815"/>
          <a:ext cx="199023" cy="171485"/>
        </a:xfrm>
        <a:prstGeom prst="triangle">
          <a:avLst>
            <a:gd name="adj" fmla="val 0"/>
          </a:avLst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3810</xdr:colOff>
      <xdr:row>40</xdr:row>
      <xdr:rowOff>7620</xdr:rowOff>
    </xdr:from>
    <xdr:to>
      <xdr:col>18</xdr:col>
      <xdr:colOff>10428</xdr:colOff>
      <xdr:row>41</xdr:row>
      <xdr:rowOff>7655</xdr:rowOff>
    </xdr:to>
    <xdr:sp macro="" textlink="">
      <xdr:nvSpPr>
        <xdr:cNvPr id="17" name="Gleichschenkliges Dreieck 16">
          <a:extLst>
            <a:ext uri="{FF2B5EF4-FFF2-40B4-BE49-F238E27FC236}">
              <a16:creationId xmlns="" xmlns:a16="http://schemas.microsoft.com/office/drawing/2014/main" id="{6398E057-F94D-4628-ACA7-023BB6EB3F6E}"/>
            </a:ext>
          </a:extLst>
        </xdr:cNvPr>
        <xdr:cNvSpPr>
          <a:spLocks noChangeAspect="1"/>
        </xdr:cNvSpPr>
      </xdr:nvSpPr>
      <xdr:spPr>
        <a:xfrm>
          <a:off x="5968365" y="6524625"/>
          <a:ext cx="197118" cy="171485"/>
        </a:xfrm>
        <a:prstGeom prst="triangle">
          <a:avLst>
            <a:gd name="adj" fmla="val 0"/>
          </a:avLst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7</xdr:col>
      <xdr:colOff>7619</xdr:colOff>
      <xdr:row>53</xdr:row>
      <xdr:rowOff>8069</xdr:rowOff>
    </xdr:from>
    <xdr:to>
      <xdr:col>8</xdr:col>
      <xdr:colOff>7156</xdr:colOff>
      <xdr:row>54</xdr:row>
      <xdr:rowOff>8105</xdr:rowOff>
    </xdr:to>
    <xdr:sp macro="" textlink="">
      <xdr:nvSpPr>
        <xdr:cNvPr id="18" name="Gleichschenkliges Dreieck 17">
          <a:extLst>
            <a:ext uri="{FF2B5EF4-FFF2-40B4-BE49-F238E27FC236}">
              <a16:creationId xmlns="" xmlns:a16="http://schemas.microsoft.com/office/drawing/2014/main" id="{DA86A1C1-BF17-4E42-B1AF-EC5563DB05EF}"/>
            </a:ext>
          </a:extLst>
        </xdr:cNvPr>
        <xdr:cNvSpPr>
          <a:spLocks noChangeAspect="1"/>
        </xdr:cNvSpPr>
      </xdr:nvSpPr>
      <xdr:spPr>
        <a:xfrm rot="10800000">
          <a:off x="3135132" y="8787634"/>
          <a:ext cx="191694" cy="165688"/>
        </a:xfrm>
        <a:prstGeom prst="triangle">
          <a:avLst>
            <a:gd name="adj" fmla="val 0"/>
          </a:avLst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6259</xdr:colOff>
      <xdr:row>48</xdr:row>
      <xdr:rowOff>1907</xdr:rowOff>
    </xdr:from>
    <xdr:to>
      <xdr:col>17</xdr:col>
      <xdr:colOff>191043</xdr:colOff>
      <xdr:row>48</xdr:row>
      <xdr:rowOff>163348</xdr:rowOff>
    </xdr:to>
    <xdr:sp macro="" textlink="">
      <xdr:nvSpPr>
        <xdr:cNvPr id="19" name="Gleichschenkliges Dreieck 18">
          <a:extLst>
            <a:ext uri="{FF2B5EF4-FFF2-40B4-BE49-F238E27FC236}">
              <a16:creationId xmlns="" xmlns:a16="http://schemas.microsoft.com/office/drawing/2014/main" id="{C9DF2BE0-132A-4E7B-959C-91B1DA9DB9D8}"/>
            </a:ext>
          </a:extLst>
        </xdr:cNvPr>
        <xdr:cNvSpPr>
          <a:spLocks noChangeAspect="1"/>
        </xdr:cNvSpPr>
      </xdr:nvSpPr>
      <xdr:spPr>
        <a:xfrm rot="5400000">
          <a:off x="7106707" y="8141459"/>
          <a:ext cx="161441" cy="184784"/>
        </a:xfrm>
        <a:prstGeom prst="triangle">
          <a:avLst>
            <a:gd name="adj" fmla="val 0"/>
          </a:avLst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13</xdr:col>
      <xdr:colOff>0</xdr:colOff>
      <xdr:row>53</xdr:row>
      <xdr:rowOff>3811</xdr:rowOff>
    </xdr:from>
    <xdr:to>
      <xdr:col>13</xdr:col>
      <xdr:colOff>184784</xdr:colOff>
      <xdr:row>53</xdr:row>
      <xdr:rowOff>165252</xdr:rowOff>
    </xdr:to>
    <xdr:sp macro="" textlink="">
      <xdr:nvSpPr>
        <xdr:cNvPr id="20" name="Gleichschenkliges Dreieck 19">
          <a:extLst>
            <a:ext uri="{FF2B5EF4-FFF2-40B4-BE49-F238E27FC236}">
              <a16:creationId xmlns="" xmlns:a16="http://schemas.microsoft.com/office/drawing/2014/main" id="{9BE05103-358A-4771-B2F2-A62D253F9891}"/>
            </a:ext>
          </a:extLst>
        </xdr:cNvPr>
        <xdr:cNvSpPr>
          <a:spLocks noChangeAspect="1"/>
        </xdr:cNvSpPr>
      </xdr:nvSpPr>
      <xdr:spPr>
        <a:xfrm rot="5400000">
          <a:off x="5210417" y="8739899"/>
          <a:ext cx="163346" cy="182879"/>
        </a:xfrm>
        <a:prstGeom prst="triangle">
          <a:avLst>
            <a:gd name="adj" fmla="val 0"/>
          </a:avLst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226695</xdr:colOff>
      <xdr:row>47</xdr:row>
      <xdr:rowOff>161925</xdr:rowOff>
    </xdr:from>
    <xdr:to>
      <xdr:col>4</xdr:col>
      <xdr:colOff>903</xdr:colOff>
      <xdr:row>48</xdr:row>
      <xdr:rowOff>161961</xdr:rowOff>
    </xdr:to>
    <xdr:sp macro="" textlink="">
      <xdr:nvSpPr>
        <xdr:cNvPr id="21" name="Gleichschenkliges Dreieck 20">
          <a:extLst>
            <a:ext uri="{FF2B5EF4-FFF2-40B4-BE49-F238E27FC236}">
              <a16:creationId xmlns="" xmlns:a16="http://schemas.microsoft.com/office/drawing/2014/main" id="{50CC7881-4932-497D-BE1B-AF5F25477F98}"/>
            </a:ext>
          </a:extLst>
        </xdr:cNvPr>
        <xdr:cNvSpPr>
          <a:spLocks noChangeAspect="1"/>
        </xdr:cNvSpPr>
      </xdr:nvSpPr>
      <xdr:spPr>
        <a:xfrm rot="10800000">
          <a:off x="1245870" y="7879080"/>
          <a:ext cx="193308" cy="171486"/>
        </a:xfrm>
        <a:prstGeom prst="triangle">
          <a:avLst>
            <a:gd name="adj" fmla="val 0"/>
          </a:avLst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3</xdr:col>
      <xdr:colOff>3813</xdr:colOff>
      <xdr:row>40</xdr:row>
      <xdr:rowOff>2424</xdr:rowOff>
    </xdr:from>
    <xdr:to>
      <xdr:col>3</xdr:col>
      <xdr:colOff>190017</xdr:colOff>
      <xdr:row>41</xdr:row>
      <xdr:rowOff>3809</xdr:rowOff>
    </xdr:to>
    <xdr:sp macro="" textlink="">
      <xdr:nvSpPr>
        <xdr:cNvPr id="22" name="Gleichschenkliges Dreieck 21">
          <a:extLst>
            <a:ext uri="{FF2B5EF4-FFF2-40B4-BE49-F238E27FC236}">
              <a16:creationId xmlns="" xmlns:a16="http://schemas.microsoft.com/office/drawing/2014/main" id="{7ACA58DB-5809-458F-9F05-A31CA0DC3F62}"/>
            </a:ext>
          </a:extLst>
        </xdr:cNvPr>
        <xdr:cNvSpPr>
          <a:spLocks noChangeAspect="1"/>
        </xdr:cNvSpPr>
      </xdr:nvSpPr>
      <xdr:spPr>
        <a:xfrm rot="16200000">
          <a:off x="1259225" y="6511792"/>
          <a:ext cx="172835" cy="184299"/>
        </a:xfrm>
        <a:prstGeom prst="triangle">
          <a:avLst>
            <a:gd name="adj" fmla="val 0"/>
          </a:avLst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7</xdr:col>
      <xdr:colOff>11282</xdr:colOff>
      <xdr:row>35</xdr:row>
      <xdr:rowOff>1906</xdr:rowOff>
    </xdr:from>
    <xdr:to>
      <xdr:col>8</xdr:col>
      <xdr:colOff>3251</xdr:colOff>
      <xdr:row>36</xdr:row>
      <xdr:rowOff>0</xdr:rowOff>
    </xdr:to>
    <xdr:sp macro="" textlink="">
      <xdr:nvSpPr>
        <xdr:cNvPr id="23" name="Gleichschenkliges Dreieck 22">
          <a:extLst>
            <a:ext uri="{FF2B5EF4-FFF2-40B4-BE49-F238E27FC236}">
              <a16:creationId xmlns="" xmlns:a16="http://schemas.microsoft.com/office/drawing/2014/main" id="{575C5247-D4FD-49B4-ABFB-56C17CAF78FF}"/>
            </a:ext>
          </a:extLst>
        </xdr:cNvPr>
        <xdr:cNvSpPr>
          <a:spLocks noChangeAspect="1"/>
        </xdr:cNvSpPr>
      </xdr:nvSpPr>
      <xdr:spPr>
        <a:xfrm rot="16200000">
          <a:off x="2028472" y="5654246"/>
          <a:ext cx="169544" cy="180564"/>
        </a:xfrm>
        <a:prstGeom prst="triangle">
          <a:avLst>
            <a:gd name="adj" fmla="val 0"/>
          </a:avLst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10</xdr:col>
      <xdr:colOff>210696</xdr:colOff>
      <xdr:row>129</xdr:row>
      <xdr:rowOff>54767</xdr:rowOff>
    </xdr:from>
    <xdr:to>
      <xdr:col>10</xdr:col>
      <xdr:colOff>380319</xdr:colOff>
      <xdr:row>130</xdr:row>
      <xdr:rowOff>55975</xdr:rowOff>
    </xdr:to>
    <xdr:sp macro="" textlink="">
      <xdr:nvSpPr>
        <xdr:cNvPr id="26" name="Sehne 25">
          <a:extLst>
            <a:ext uri="{FF2B5EF4-FFF2-40B4-BE49-F238E27FC236}">
              <a16:creationId xmlns="" xmlns:a16="http://schemas.microsoft.com/office/drawing/2014/main" id="{18C137C9-0925-4288-BC08-4122D8295F50}"/>
            </a:ext>
          </a:extLst>
        </xdr:cNvPr>
        <xdr:cNvSpPr/>
      </xdr:nvSpPr>
      <xdr:spPr>
        <a:xfrm rot="6759348">
          <a:off x="4712792" y="22145615"/>
          <a:ext cx="172444" cy="169623"/>
        </a:xfrm>
        <a:prstGeom prst="chord">
          <a:avLst/>
        </a:prstGeom>
        <a:solidFill>
          <a:schemeClr val="bg1"/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23</xdr:col>
      <xdr:colOff>0</xdr:colOff>
      <xdr:row>38</xdr:row>
      <xdr:rowOff>119268</xdr:rowOff>
    </xdr:from>
    <xdr:to>
      <xdr:col>27</xdr:col>
      <xdr:colOff>1775</xdr:colOff>
      <xdr:row>56</xdr:row>
      <xdr:rowOff>26314</xdr:rowOff>
    </xdr:to>
    <xdr:pic>
      <xdr:nvPicPr>
        <xdr:cNvPr id="27" name="Grafik 26">
          <a:extLst>
            <a:ext uri="{FF2B5EF4-FFF2-40B4-BE49-F238E27FC236}">
              <a16:creationId xmlns="" xmlns:a16="http://schemas.microsoft.com/office/drawing/2014/main" id="{524B6F0D-22D8-42CF-B0AB-E25360564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4" t="9216" b="15098"/>
        <a:stretch/>
      </xdr:blipFill>
      <xdr:spPr>
        <a:xfrm>
          <a:off x="8401878" y="6414051"/>
          <a:ext cx="3765393" cy="2888785"/>
        </a:xfrm>
        <a:prstGeom prst="rect">
          <a:avLst/>
        </a:prstGeom>
      </xdr:spPr>
    </xdr:pic>
    <xdr:clientData/>
  </xdr:twoCellAnchor>
  <xdr:twoCellAnchor>
    <xdr:from>
      <xdr:col>7</xdr:col>
      <xdr:colOff>151118</xdr:colOff>
      <xdr:row>21</xdr:row>
      <xdr:rowOff>108150</xdr:rowOff>
    </xdr:from>
    <xdr:to>
      <xdr:col>13</xdr:col>
      <xdr:colOff>57473</xdr:colOff>
      <xdr:row>22</xdr:row>
      <xdr:rowOff>72633</xdr:rowOff>
    </xdr:to>
    <xdr:grpSp>
      <xdr:nvGrpSpPr>
        <xdr:cNvPr id="28" name="Gruppieren 27">
          <a:extLst>
            <a:ext uri="{FF2B5EF4-FFF2-40B4-BE49-F238E27FC236}">
              <a16:creationId xmlns="" xmlns:a16="http://schemas.microsoft.com/office/drawing/2014/main" id="{240D42AB-98B3-4165-9401-46A9B6EB7745}"/>
            </a:ext>
          </a:extLst>
        </xdr:cNvPr>
        <xdr:cNvGrpSpPr/>
      </xdr:nvGrpSpPr>
      <xdr:grpSpPr>
        <a:xfrm>
          <a:off x="2505698" y="3628590"/>
          <a:ext cx="3106755" cy="132123"/>
          <a:chOff x="2814095" y="4977114"/>
          <a:chExt cx="3743928" cy="93241"/>
        </a:xfrm>
      </xdr:grpSpPr>
      <xdr:cxnSp macro="">
        <xdr:nvCxnSpPr>
          <xdr:cNvPr id="29" name="Gerader Verbinder 28">
            <a:extLst>
              <a:ext uri="{FF2B5EF4-FFF2-40B4-BE49-F238E27FC236}">
                <a16:creationId xmlns="" xmlns:a16="http://schemas.microsoft.com/office/drawing/2014/main" id="{89BF637C-8D2C-4494-A4C2-FCFAAF3F3649}"/>
              </a:ext>
            </a:extLst>
          </xdr:cNvPr>
          <xdr:cNvCxnSpPr/>
        </xdr:nvCxnSpPr>
        <xdr:spPr>
          <a:xfrm>
            <a:off x="2814095" y="5025213"/>
            <a:ext cx="3743928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Gerader Verbinder 29">
            <a:extLst>
              <a:ext uri="{FF2B5EF4-FFF2-40B4-BE49-F238E27FC236}">
                <a16:creationId xmlns="" xmlns:a16="http://schemas.microsoft.com/office/drawing/2014/main" id="{BC166DF6-A523-4C1D-8531-B02645CAFC81}"/>
              </a:ext>
            </a:extLst>
          </xdr:cNvPr>
          <xdr:cNvCxnSpPr/>
        </xdr:nvCxnSpPr>
        <xdr:spPr>
          <a:xfrm flipV="1">
            <a:off x="2842228" y="4977114"/>
            <a:ext cx="86810" cy="9002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Gerader Verbinder 30">
            <a:extLst>
              <a:ext uri="{FF2B5EF4-FFF2-40B4-BE49-F238E27FC236}">
                <a16:creationId xmlns="" xmlns:a16="http://schemas.microsoft.com/office/drawing/2014/main" id="{8BF7B5A8-9875-4676-B491-7C9284DC62E3}"/>
              </a:ext>
            </a:extLst>
          </xdr:cNvPr>
          <xdr:cNvCxnSpPr/>
        </xdr:nvCxnSpPr>
        <xdr:spPr>
          <a:xfrm flipV="1">
            <a:off x="6436810" y="4980330"/>
            <a:ext cx="86810" cy="9002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172575</xdr:colOff>
      <xdr:row>18</xdr:row>
      <xdr:rowOff>40531</xdr:rowOff>
    </xdr:from>
    <xdr:to>
      <xdr:col>12</xdr:col>
      <xdr:colOff>486907</xdr:colOff>
      <xdr:row>24</xdr:row>
      <xdr:rowOff>62207</xdr:rowOff>
    </xdr:to>
    <xdr:sp macro="" textlink="">
      <xdr:nvSpPr>
        <xdr:cNvPr id="32" name="Textfeld 31">
          <a:extLst>
            <a:ext uri="{FF2B5EF4-FFF2-40B4-BE49-F238E27FC236}">
              <a16:creationId xmlns="" xmlns:a16="http://schemas.microsoft.com/office/drawing/2014/main" id="{408B9683-81A7-41F0-AC26-4AEB2F89A645}"/>
            </a:ext>
          </a:extLst>
        </xdr:cNvPr>
        <xdr:cNvSpPr txBox="1"/>
      </xdr:nvSpPr>
      <xdr:spPr>
        <a:xfrm rot="5400000" flipV="1">
          <a:off x="4404176" y="3491795"/>
          <a:ext cx="1046566" cy="3162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900" b="0" i="0" u="none" strike="noStrike">
              <a:solidFill>
                <a:schemeClr val="dk1"/>
              </a:solidFill>
              <a:effectLst/>
              <a:latin typeface="Arial Nova Cond" panose="020B0506020202020204" pitchFamily="34" charset="0"/>
              <a:ea typeface="+mn-ea"/>
              <a:cs typeface="+mn-cs"/>
            </a:rPr>
            <a:t>Länge Innenteil</a:t>
          </a:r>
          <a:r>
            <a:rPr lang="de-CH" sz="900">
              <a:latin typeface="Arial Nova Cond" panose="020B0506020202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326955</xdr:colOff>
      <xdr:row>16</xdr:row>
      <xdr:rowOff>131389</xdr:rowOff>
    </xdr:from>
    <xdr:to>
      <xdr:col>12</xdr:col>
      <xdr:colOff>512009</xdr:colOff>
      <xdr:row>26</xdr:row>
      <xdr:rowOff>18770</xdr:rowOff>
    </xdr:to>
    <xdr:grpSp>
      <xdr:nvGrpSpPr>
        <xdr:cNvPr id="33" name="Gruppieren 32">
          <a:extLst>
            <a:ext uri="{FF2B5EF4-FFF2-40B4-BE49-F238E27FC236}">
              <a16:creationId xmlns="" xmlns:a16="http://schemas.microsoft.com/office/drawing/2014/main" id="{BA670895-8A12-4885-84D7-165AF562CB93}"/>
            </a:ext>
          </a:extLst>
        </xdr:cNvPr>
        <xdr:cNvGrpSpPr/>
      </xdr:nvGrpSpPr>
      <xdr:grpSpPr>
        <a:xfrm rot="16200000">
          <a:off x="4590591" y="3502993"/>
          <a:ext cx="1563781" cy="185054"/>
          <a:chOff x="2814095" y="4977114"/>
          <a:chExt cx="3743928" cy="93241"/>
        </a:xfrm>
      </xdr:grpSpPr>
      <xdr:cxnSp macro="">
        <xdr:nvCxnSpPr>
          <xdr:cNvPr id="34" name="Gerader Verbinder 33">
            <a:extLst>
              <a:ext uri="{FF2B5EF4-FFF2-40B4-BE49-F238E27FC236}">
                <a16:creationId xmlns="" xmlns:a16="http://schemas.microsoft.com/office/drawing/2014/main" id="{44006729-BFCC-4138-8E3A-3669C845231C}"/>
              </a:ext>
            </a:extLst>
          </xdr:cNvPr>
          <xdr:cNvCxnSpPr/>
        </xdr:nvCxnSpPr>
        <xdr:spPr>
          <a:xfrm>
            <a:off x="2814095" y="5025213"/>
            <a:ext cx="3743928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Gerader Verbinder 34">
            <a:extLst>
              <a:ext uri="{FF2B5EF4-FFF2-40B4-BE49-F238E27FC236}">
                <a16:creationId xmlns="" xmlns:a16="http://schemas.microsoft.com/office/drawing/2014/main" id="{94886EA4-DD11-4B37-98E7-F72833C4335C}"/>
              </a:ext>
            </a:extLst>
          </xdr:cNvPr>
          <xdr:cNvCxnSpPr/>
        </xdr:nvCxnSpPr>
        <xdr:spPr>
          <a:xfrm flipV="1">
            <a:off x="2842228" y="4977114"/>
            <a:ext cx="86810" cy="9002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Gerader Verbinder 35">
            <a:extLst>
              <a:ext uri="{FF2B5EF4-FFF2-40B4-BE49-F238E27FC236}">
                <a16:creationId xmlns="" xmlns:a16="http://schemas.microsoft.com/office/drawing/2014/main" id="{62E6BF6D-05C7-43B1-818B-B774E3693FEB}"/>
              </a:ext>
            </a:extLst>
          </xdr:cNvPr>
          <xdr:cNvCxnSpPr/>
        </xdr:nvCxnSpPr>
        <xdr:spPr>
          <a:xfrm flipV="1">
            <a:off x="6436810" y="4980330"/>
            <a:ext cx="86810" cy="9002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191586</xdr:colOff>
      <xdr:row>57</xdr:row>
      <xdr:rowOff>165463</xdr:rowOff>
    </xdr:from>
    <xdr:to>
      <xdr:col>17</xdr:col>
      <xdr:colOff>191587</xdr:colOff>
      <xdr:row>60</xdr:row>
      <xdr:rowOff>78378</xdr:rowOff>
    </xdr:to>
    <xdr:sp macro="" textlink="">
      <xdr:nvSpPr>
        <xdr:cNvPr id="24" name="Trapezoid 23"/>
        <xdr:cNvSpPr/>
      </xdr:nvSpPr>
      <xdr:spPr>
        <a:xfrm rot="10800000">
          <a:off x="6514009" y="9675223"/>
          <a:ext cx="574767" cy="422366"/>
        </a:xfrm>
        <a:prstGeom prst="trapezoid">
          <a:avLst/>
        </a:prstGeom>
        <a:solidFill>
          <a:schemeClr val="accent6">
            <a:lumMod val="20000"/>
            <a:lumOff val="80000"/>
          </a:scheme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de-DE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545664</xdr:colOff>
      <xdr:row>55</xdr:row>
      <xdr:rowOff>52284</xdr:rowOff>
    </xdr:from>
    <xdr:to>
      <xdr:col>19</xdr:col>
      <xdr:colOff>152697</xdr:colOff>
      <xdr:row>63</xdr:row>
      <xdr:rowOff>95067</xdr:rowOff>
    </xdr:to>
    <xdr:sp macro="" textlink="">
      <xdr:nvSpPr>
        <xdr:cNvPr id="25" name="Ellipse 24"/>
        <xdr:cNvSpPr/>
      </xdr:nvSpPr>
      <xdr:spPr>
        <a:xfrm rot="21050622">
          <a:off x="6277229" y="9163154"/>
          <a:ext cx="1429207" cy="1368000"/>
        </a:xfrm>
        <a:prstGeom prst="ellipse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13</xdr:col>
      <xdr:colOff>78377</xdr:colOff>
      <xdr:row>49</xdr:row>
      <xdr:rowOff>43543</xdr:rowOff>
    </xdr:from>
    <xdr:to>
      <xdr:col>15</xdr:col>
      <xdr:colOff>127200</xdr:colOff>
      <xdr:row>51</xdr:row>
      <xdr:rowOff>135909</xdr:rowOff>
    </xdr:to>
    <xdr:sp macro="" textlink="">
      <xdr:nvSpPr>
        <xdr:cNvPr id="37" name="Ellipse 36"/>
        <xdr:cNvSpPr/>
      </xdr:nvSpPr>
      <xdr:spPr>
        <a:xfrm rot="20604826">
          <a:off x="6412916" y="8160500"/>
          <a:ext cx="433136" cy="423670"/>
        </a:xfrm>
        <a:prstGeom prst="ellipse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14</xdr:col>
      <xdr:colOff>163258</xdr:colOff>
      <xdr:row>51</xdr:row>
      <xdr:rowOff>127095</xdr:rowOff>
    </xdr:from>
    <xdr:to>
      <xdr:col>15</xdr:col>
      <xdr:colOff>164137</xdr:colOff>
      <xdr:row>55</xdr:row>
      <xdr:rowOff>61000</xdr:rowOff>
    </xdr:to>
    <xdr:cxnSp macro="">
      <xdr:nvCxnSpPr>
        <xdr:cNvPr id="39" name="Gerader Verbinder 38"/>
        <xdr:cNvCxnSpPr>
          <a:stCxn id="37" idx="4"/>
          <a:endCxn id="25" idx="0"/>
        </xdr:cNvCxnSpPr>
      </xdr:nvCxnSpPr>
      <xdr:spPr>
        <a:xfrm>
          <a:off x="6689954" y="8575356"/>
          <a:ext cx="193035" cy="596514"/>
        </a:xfrm>
        <a:prstGeom prst="line">
          <a:avLst/>
        </a:prstGeom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965151</xdr:colOff>
      <xdr:row>1</xdr:row>
      <xdr:rowOff>53764</xdr:rowOff>
    </xdr:from>
    <xdr:ext cx="2708498" cy="298800"/>
    <xdr:sp macro="" textlink="">
      <xdr:nvSpPr>
        <xdr:cNvPr id="7" name="Textfeld 6">
          <a:extLst>
            <a:ext uri="{FF2B5EF4-FFF2-40B4-BE49-F238E27FC236}">
              <a16:creationId xmlns="" xmlns:a16="http://schemas.microsoft.com/office/drawing/2014/main" id="{BC6738AD-7B24-4DAC-942F-FD8036FA85BB}"/>
            </a:ext>
          </a:extLst>
        </xdr:cNvPr>
        <xdr:cNvSpPr txBox="1"/>
      </xdr:nvSpPr>
      <xdr:spPr>
        <a:xfrm>
          <a:off x="9318576" y="225214"/>
          <a:ext cx="2708498" cy="2988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Rahmen-Box</a:t>
          </a:r>
          <a:r>
            <a:rPr lang="de-DE" sz="1400" b="1" baseline="0">
              <a:latin typeface="Arial" panose="020B0604020202020204" pitchFamily="34" charset="0"/>
              <a:cs typeface="Arial" panose="020B0604020202020204" pitchFamily="34" charset="0"/>
            </a:rPr>
            <a:t> Designbeispiele</a:t>
          </a:r>
          <a:endParaRPr lang="de-DE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2</xdr:col>
      <xdr:colOff>28938</xdr:colOff>
      <xdr:row>2</xdr:row>
      <xdr:rowOff>19292</xdr:rowOff>
    </xdr:from>
    <xdr:to>
      <xdr:col>8</xdr:col>
      <xdr:colOff>249084</xdr:colOff>
      <xdr:row>9</xdr:row>
      <xdr:rowOff>19662</xdr:rowOff>
    </xdr:to>
    <xdr:pic>
      <xdr:nvPicPr>
        <xdr:cNvPr id="8" name="Grafik 7">
          <a:extLst>
            <a:ext uri="{FF2B5EF4-FFF2-40B4-BE49-F238E27FC236}">
              <a16:creationId xmlns="" xmlns:a16="http://schemas.microsoft.com/office/drawing/2014/main" id="{03D49C66-4352-45C9-9775-8FB84CDFF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108" y="358382"/>
          <a:ext cx="1403151" cy="1204330"/>
        </a:xfrm>
        <a:prstGeom prst="rect">
          <a:avLst/>
        </a:prstGeom>
      </xdr:spPr>
    </xdr:pic>
    <xdr:clientData/>
  </xdr:twoCellAnchor>
  <xdr:oneCellAnchor>
    <xdr:from>
      <xdr:col>23</xdr:col>
      <xdr:colOff>976581</xdr:colOff>
      <xdr:row>66</xdr:row>
      <xdr:rowOff>42334</xdr:rowOff>
    </xdr:from>
    <xdr:ext cx="2708498" cy="298800"/>
    <xdr:sp macro="" textlink="">
      <xdr:nvSpPr>
        <xdr:cNvPr id="14" name="Textfeld 13">
          <a:extLst>
            <a:ext uri="{FF2B5EF4-FFF2-40B4-BE49-F238E27FC236}">
              <a16:creationId xmlns="" xmlns:a16="http://schemas.microsoft.com/office/drawing/2014/main" id="{7E744C65-5393-4F8B-96B4-EE37BA75CDED}"/>
            </a:ext>
          </a:extLst>
        </xdr:cNvPr>
        <xdr:cNvSpPr txBox="1"/>
      </xdr:nvSpPr>
      <xdr:spPr>
        <a:xfrm>
          <a:off x="9413010" y="10819191"/>
          <a:ext cx="2708498" cy="2988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Rahmen-Box</a:t>
          </a:r>
          <a:r>
            <a:rPr lang="de-DE" sz="1400" b="1" baseline="0">
              <a:latin typeface="Arial" panose="020B0604020202020204" pitchFamily="34" charset="0"/>
              <a:cs typeface="Arial" panose="020B0604020202020204" pitchFamily="34" charset="0"/>
            </a:rPr>
            <a:t> Designbeispiele</a:t>
          </a:r>
          <a:endParaRPr lang="de-DE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28938</xdr:colOff>
      <xdr:row>67</xdr:row>
      <xdr:rowOff>19292</xdr:rowOff>
    </xdr:from>
    <xdr:ext cx="1423445" cy="1225013"/>
    <xdr:pic>
      <xdr:nvPicPr>
        <xdr:cNvPr id="15" name="Grafik 14">
          <a:extLst>
            <a:ext uri="{FF2B5EF4-FFF2-40B4-BE49-F238E27FC236}">
              <a16:creationId xmlns="" xmlns:a16="http://schemas.microsoft.com/office/drawing/2014/main" id="{ACC3AAE4-5E54-4363-8237-73F9E8AB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108" y="11502632"/>
          <a:ext cx="1423445" cy="1225013"/>
        </a:xfrm>
        <a:prstGeom prst="rect">
          <a:avLst/>
        </a:prstGeom>
      </xdr:spPr>
    </xdr:pic>
    <xdr:clientData/>
  </xdr:oneCellAnchor>
  <xdr:twoCellAnchor editAs="oneCell">
    <xdr:from>
      <xdr:col>3</xdr:col>
      <xdr:colOff>34541</xdr:colOff>
      <xdr:row>9</xdr:row>
      <xdr:rowOff>172116</xdr:rowOff>
    </xdr:from>
    <xdr:to>
      <xdr:col>12</xdr:col>
      <xdr:colOff>54393</xdr:colOff>
      <xdr:row>26</xdr:row>
      <xdr:rowOff>2525</xdr:rowOff>
    </xdr:to>
    <xdr:pic>
      <xdr:nvPicPr>
        <xdr:cNvPr id="27" name="Grafik 26">
          <a:extLst>
            <a:ext uri="{FF2B5EF4-FFF2-40B4-BE49-F238E27FC236}">
              <a16:creationId xmlns="" xmlns:a16="http://schemas.microsoft.com/office/drawing/2014/main" id="{C8393D3B-0688-45C3-9E3C-235D72339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4" t="9216" b="15098"/>
        <a:stretch/>
      </xdr:blipFill>
      <xdr:spPr>
        <a:xfrm>
          <a:off x="2395084" y="1737529"/>
          <a:ext cx="3353934" cy="27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</xdr:colOff>
      <xdr:row>111</xdr:row>
      <xdr:rowOff>160925</xdr:rowOff>
    </xdr:from>
    <xdr:to>
      <xdr:col>11</xdr:col>
      <xdr:colOff>562838</xdr:colOff>
      <xdr:row>128</xdr:row>
      <xdr:rowOff>59643</xdr:rowOff>
    </xdr:to>
    <xdr:pic>
      <xdr:nvPicPr>
        <xdr:cNvPr id="37" name="Grafik 36">
          <a:extLst>
            <a:ext uri="{FF2B5EF4-FFF2-40B4-BE49-F238E27FC236}">
              <a16:creationId xmlns="" xmlns:a16="http://schemas.microsoft.com/office/drawing/2014/main" id="{AC97D2C5-A88A-4565-8701-F2E81E5B9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9" t="6230" r="7998" b="5801"/>
        <a:stretch/>
      </xdr:blipFill>
      <xdr:spPr>
        <a:xfrm rot="5400000">
          <a:off x="2695063" y="17475412"/>
          <a:ext cx="2674575" cy="3315316"/>
        </a:xfrm>
        <a:prstGeom prst="rect">
          <a:avLst/>
        </a:prstGeom>
      </xdr:spPr>
    </xdr:pic>
    <xdr:clientData/>
  </xdr:twoCellAnchor>
  <xdr:twoCellAnchor editAs="oneCell">
    <xdr:from>
      <xdr:col>23</xdr:col>
      <xdr:colOff>814530</xdr:colOff>
      <xdr:row>112</xdr:row>
      <xdr:rowOff>9303</xdr:rowOff>
    </xdr:from>
    <xdr:to>
      <xdr:col>27</xdr:col>
      <xdr:colOff>63643</xdr:colOff>
      <xdr:row>128</xdr:row>
      <xdr:rowOff>72080</xdr:rowOff>
    </xdr:to>
    <xdr:pic>
      <xdr:nvPicPr>
        <xdr:cNvPr id="39" name="Grafik 38">
          <a:extLst>
            <a:ext uri="{FF2B5EF4-FFF2-40B4-BE49-F238E27FC236}">
              <a16:creationId xmlns="" xmlns:a16="http://schemas.microsoft.com/office/drawing/2014/main" id="{6BBCDB4B-FD51-4083-BB1E-751D4A60C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415627" y="17642778"/>
          <a:ext cx="2675348" cy="3004684"/>
        </a:xfrm>
        <a:prstGeom prst="rect">
          <a:avLst/>
        </a:prstGeom>
      </xdr:spPr>
    </xdr:pic>
    <xdr:clientData/>
  </xdr:twoCellAnchor>
  <xdr:twoCellAnchor editAs="oneCell">
    <xdr:from>
      <xdr:col>12</xdr:col>
      <xdr:colOff>186118</xdr:colOff>
      <xdr:row>112</xdr:row>
      <xdr:rowOff>10893</xdr:rowOff>
    </xdr:from>
    <xdr:to>
      <xdr:col>23</xdr:col>
      <xdr:colOff>546136</xdr:colOff>
      <xdr:row>128</xdr:row>
      <xdr:rowOff>69967</xdr:rowOff>
    </xdr:to>
    <xdr:pic>
      <xdr:nvPicPr>
        <xdr:cNvPr id="40" name="Grafik 39">
          <a:extLst>
            <a:ext uri="{FF2B5EF4-FFF2-40B4-BE49-F238E27FC236}">
              <a16:creationId xmlns="" xmlns:a16="http://schemas.microsoft.com/office/drawing/2014/main" id="{930FB72D-8216-4190-9483-10342850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111462" y="17609578"/>
          <a:ext cx="2671645" cy="3070561"/>
        </a:xfrm>
        <a:prstGeom prst="rect">
          <a:avLst/>
        </a:prstGeom>
      </xdr:spPr>
    </xdr:pic>
    <xdr:clientData/>
  </xdr:twoCellAnchor>
  <xdr:twoCellAnchor editAs="oneCell">
    <xdr:from>
      <xdr:col>23</xdr:col>
      <xdr:colOff>772624</xdr:colOff>
      <xdr:row>9</xdr:row>
      <xdr:rowOff>168800</xdr:rowOff>
    </xdr:from>
    <xdr:to>
      <xdr:col>27</xdr:col>
      <xdr:colOff>605</xdr:colOff>
      <xdr:row>26</xdr:row>
      <xdr:rowOff>272</xdr:rowOff>
    </xdr:to>
    <xdr:pic>
      <xdr:nvPicPr>
        <xdr:cNvPr id="41" name="Grafik 40">
          <a:extLst>
            <a:ext uri="{FF2B5EF4-FFF2-40B4-BE49-F238E27FC236}">
              <a16:creationId xmlns="" xmlns:a16="http://schemas.microsoft.com/office/drawing/2014/main" id="{AD650782-6C71-4841-9AFC-0D46482FC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7"/>
        <a:stretch/>
      </xdr:blipFill>
      <xdr:spPr>
        <a:xfrm>
          <a:off x="9104928" y="1734213"/>
          <a:ext cx="2971720" cy="27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196479</xdr:colOff>
      <xdr:row>9</xdr:row>
      <xdr:rowOff>168133</xdr:rowOff>
    </xdr:from>
    <xdr:to>
      <xdr:col>23</xdr:col>
      <xdr:colOff>626900</xdr:colOff>
      <xdr:row>25</xdr:row>
      <xdr:rowOff>162891</xdr:rowOff>
    </xdr:to>
    <xdr:pic>
      <xdr:nvPicPr>
        <xdr:cNvPr id="43" name="Grafik 42">
          <a:extLst>
            <a:ext uri="{FF2B5EF4-FFF2-40B4-BE49-F238E27FC236}">
              <a16:creationId xmlns="" xmlns:a16="http://schemas.microsoft.com/office/drawing/2014/main" id="{7E7F42B2-3C46-4C7E-8586-F173C9895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81" r="9755" b="4936"/>
        <a:stretch/>
      </xdr:blipFill>
      <xdr:spPr>
        <a:xfrm>
          <a:off x="5894914" y="1733546"/>
          <a:ext cx="3060480" cy="27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29885</xdr:colOff>
      <xdr:row>27</xdr:row>
      <xdr:rowOff>9062</xdr:rowOff>
    </xdr:from>
    <xdr:to>
      <xdr:col>12</xdr:col>
      <xdr:colOff>394446</xdr:colOff>
      <xdr:row>46</xdr:row>
      <xdr:rowOff>10977</xdr:rowOff>
    </xdr:to>
    <xdr:pic>
      <xdr:nvPicPr>
        <xdr:cNvPr id="42" name="Grafik 41">
          <a:extLst>
            <a:ext uri="{FF2B5EF4-FFF2-40B4-BE49-F238E27FC236}">
              <a16:creationId xmlns="" xmlns:a16="http://schemas.microsoft.com/office/drawing/2014/main" id="{C95FDC0F-B98F-44FC-BC14-398179487E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65"/>
        <a:stretch/>
      </xdr:blipFill>
      <xdr:spPr>
        <a:xfrm>
          <a:off x="2396567" y="4607956"/>
          <a:ext cx="3708397" cy="3238174"/>
        </a:xfrm>
        <a:prstGeom prst="rect">
          <a:avLst/>
        </a:prstGeom>
      </xdr:spPr>
    </xdr:pic>
    <xdr:clientData/>
  </xdr:twoCellAnchor>
  <xdr:twoCellAnchor editAs="oneCell">
    <xdr:from>
      <xdr:col>11</xdr:col>
      <xdr:colOff>425820</xdr:colOff>
      <xdr:row>92</xdr:row>
      <xdr:rowOff>52508</xdr:rowOff>
    </xdr:from>
    <xdr:to>
      <xdr:col>23</xdr:col>
      <xdr:colOff>2165</xdr:colOff>
      <xdr:row>109</xdr:row>
      <xdr:rowOff>156651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702" y="15382155"/>
          <a:ext cx="2833895" cy="2999743"/>
        </a:xfrm>
        <a:prstGeom prst="rect">
          <a:avLst/>
        </a:prstGeom>
      </xdr:spPr>
    </xdr:pic>
    <xdr:clientData/>
  </xdr:twoCellAnchor>
  <xdr:twoCellAnchor editAs="oneCell">
    <xdr:from>
      <xdr:col>23</xdr:col>
      <xdr:colOff>239486</xdr:colOff>
      <xdr:row>92</xdr:row>
      <xdr:rowOff>54429</xdr:rowOff>
    </xdr:from>
    <xdr:to>
      <xdr:col>27</xdr:col>
      <xdr:colOff>57715</xdr:colOff>
      <xdr:row>109</xdr:row>
      <xdr:rowOff>158572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75" t="31075" r="3795"/>
        <a:stretch/>
      </xdr:blipFill>
      <xdr:spPr>
        <a:xfrm>
          <a:off x="8142515" y="14750143"/>
          <a:ext cx="3573800" cy="288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1072323</xdr:colOff>
      <xdr:row>71</xdr:row>
      <xdr:rowOff>21770</xdr:rowOff>
    </xdr:from>
    <xdr:to>
      <xdr:col>26</xdr:col>
      <xdr:colOff>880541</xdr:colOff>
      <xdr:row>89</xdr:row>
      <xdr:rowOff>30158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4" t="4187"/>
        <a:stretch/>
      </xdr:blipFill>
      <xdr:spPr>
        <a:xfrm>
          <a:off x="8975352" y="11615056"/>
          <a:ext cx="2660275" cy="2947531"/>
        </a:xfrm>
        <a:prstGeom prst="rect">
          <a:avLst/>
        </a:prstGeom>
      </xdr:spPr>
    </xdr:pic>
    <xdr:clientData/>
  </xdr:twoCellAnchor>
  <xdr:twoCellAnchor editAs="oneCell">
    <xdr:from>
      <xdr:col>13</xdr:col>
      <xdr:colOff>21772</xdr:colOff>
      <xdr:row>71</xdr:row>
      <xdr:rowOff>19215</xdr:rowOff>
    </xdr:from>
    <xdr:to>
      <xdr:col>23</xdr:col>
      <xdr:colOff>857474</xdr:colOff>
      <xdr:row>89</xdr:row>
      <xdr:rowOff>27603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2972" y="11612501"/>
          <a:ext cx="2947531" cy="2947531"/>
        </a:xfrm>
        <a:prstGeom prst="rect">
          <a:avLst/>
        </a:prstGeom>
      </xdr:spPr>
    </xdr:pic>
    <xdr:clientData/>
  </xdr:twoCellAnchor>
  <xdr:twoCellAnchor editAs="oneCell">
    <xdr:from>
      <xdr:col>19</xdr:col>
      <xdr:colOff>211951</xdr:colOff>
      <xdr:row>36</xdr:row>
      <xdr:rowOff>99252</xdr:rowOff>
    </xdr:from>
    <xdr:to>
      <xdr:col>26</xdr:col>
      <xdr:colOff>899667</xdr:colOff>
      <xdr:row>63</xdr:row>
      <xdr:rowOff>119738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375" y="6231111"/>
          <a:ext cx="4390139" cy="4619380"/>
        </a:xfrm>
        <a:prstGeom prst="rect">
          <a:avLst/>
        </a:prstGeom>
      </xdr:spPr>
    </xdr:pic>
    <xdr:clientData/>
  </xdr:twoCellAnchor>
  <xdr:twoCellAnchor editAs="oneCell">
    <xdr:from>
      <xdr:col>9</xdr:col>
      <xdr:colOff>116540</xdr:colOff>
      <xdr:row>129</xdr:row>
      <xdr:rowOff>161365</xdr:rowOff>
    </xdr:from>
    <xdr:to>
      <xdr:col>16</xdr:col>
      <xdr:colOff>29223</xdr:colOff>
      <xdr:row>146</xdr:row>
      <xdr:rowOff>145765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152" y="21622871"/>
          <a:ext cx="2880000" cy="288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69317</xdr:colOff>
      <xdr:row>129</xdr:row>
      <xdr:rowOff>167930</xdr:rowOff>
    </xdr:from>
    <xdr:to>
      <xdr:col>24</xdr:col>
      <xdr:colOff>376446</xdr:colOff>
      <xdr:row>146</xdr:row>
      <xdr:rowOff>152330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3505" y="21629436"/>
          <a:ext cx="2880000" cy="2880000"/>
        </a:xfrm>
        <a:prstGeom prst="rect">
          <a:avLst/>
        </a:prstGeom>
      </xdr:spPr>
    </xdr:pic>
    <xdr:clientData/>
  </xdr:twoCellAnchor>
  <xdr:twoCellAnchor>
    <xdr:from>
      <xdr:col>10</xdr:col>
      <xdr:colOff>9353</xdr:colOff>
      <xdr:row>24</xdr:row>
      <xdr:rowOff>35080</xdr:rowOff>
    </xdr:from>
    <xdr:to>
      <xdr:col>12</xdr:col>
      <xdr:colOff>36248</xdr:colOff>
      <xdr:row>25</xdr:row>
      <xdr:rowOff>146944</xdr:rowOff>
    </xdr:to>
    <xdr:sp macro="" textlink="">
      <xdr:nvSpPr>
        <xdr:cNvPr id="10" name="Textfeld 9"/>
        <xdr:cNvSpPr txBox="1"/>
      </xdr:nvSpPr>
      <xdr:spPr>
        <a:xfrm>
          <a:off x="4534970" y="4010732"/>
          <a:ext cx="1232843" cy="277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Lämmliwerkstatt</a:t>
          </a:r>
        </a:p>
      </xdr:txBody>
    </xdr:sp>
    <xdr:clientData/>
  </xdr:twoCellAnchor>
  <xdr:twoCellAnchor>
    <xdr:from>
      <xdr:col>12</xdr:col>
      <xdr:colOff>372227</xdr:colOff>
      <xdr:row>24</xdr:row>
      <xdr:rowOff>46382</xdr:rowOff>
    </xdr:from>
    <xdr:to>
      <xdr:col>18</xdr:col>
      <xdr:colOff>58463</xdr:colOff>
      <xdr:row>25</xdr:row>
      <xdr:rowOff>162924</xdr:rowOff>
    </xdr:to>
    <xdr:sp macro="" textlink="">
      <xdr:nvSpPr>
        <xdr:cNvPr id="22" name="Textfeld 21"/>
        <xdr:cNvSpPr txBox="1"/>
      </xdr:nvSpPr>
      <xdr:spPr>
        <a:xfrm>
          <a:off x="6103792" y="4022034"/>
          <a:ext cx="1249993" cy="2821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de-DE" sz="1050">
              <a:latin typeface="Arial" panose="020B0604020202020204" pitchFamily="34" charset="0"/>
              <a:cs typeface="Arial" panose="020B0604020202020204" pitchFamily="34" charset="0"/>
            </a:rPr>
            <a:t>Stempelmitmir</a:t>
          </a:r>
        </a:p>
      </xdr:txBody>
    </xdr:sp>
    <xdr:clientData/>
  </xdr:twoCellAnchor>
  <xdr:twoCellAnchor>
    <xdr:from>
      <xdr:col>25</xdr:col>
      <xdr:colOff>385480</xdr:colOff>
      <xdr:row>9</xdr:row>
      <xdr:rowOff>165651</xdr:rowOff>
    </xdr:from>
    <xdr:to>
      <xdr:col>26</xdr:col>
      <xdr:colOff>840342</xdr:colOff>
      <xdr:row>11</xdr:row>
      <xdr:rowOff>116541</xdr:rowOff>
    </xdr:to>
    <xdr:sp macro="" textlink="">
      <xdr:nvSpPr>
        <xdr:cNvPr id="23" name="Textfeld 22"/>
        <xdr:cNvSpPr txBox="1"/>
      </xdr:nvSpPr>
      <xdr:spPr>
        <a:xfrm>
          <a:off x="10848071" y="1656521"/>
          <a:ext cx="1249993" cy="2821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de-DE" sz="1050">
              <a:latin typeface="Arial" panose="020B0604020202020204" pitchFamily="34" charset="0"/>
              <a:cs typeface="Arial" panose="020B0604020202020204" pitchFamily="34" charset="0"/>
            </a:rPr>
            <a:t>Stempelmitmir</a:t>
          </a:r>
        </a:p>
      </xdr:txBody>
    </xdr:sp>
    <xdr:clientData/>
  </xdr:twoCellAnchor>
  <xdr:twoCellAnchor>
    <xdr:from>
      <xdr:col>2</xdr:col>
      <xdr:colOff>99390</xdr:colOff>
      <xdr:row>44</xdr:row>
      <xdr:rowOff>59634</xdr:rowOff>
    </xdr:from>
    <xdr:to>
      <xdr:col>8</xdr:col>
      <xdr:colOff>156687</xdr:colOff>
      <xdr:row>46</xdr:row>
      <xdr:rowOff>10524</xdr:rowOff>
    </xdr:to>
    <xdr:sp macro="" textlink="">
      <xdr:nvSpPr>
        <xdr:cNvPr id="24" name="Textfeld 23"/>
        <xdr:cNvSpPr txBox="1"/>
      </xdr:nvSpPr>
      <xdr:spPr>
        <a:xfrm>
          <a:off x="2226364" y="7348330"/>
          <a:ext cx="1249993" cy="2821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de-DE" sz="1050">
              <a:latin typeface="Arial" panose="020B0604020202020204" pitchFamily="34" charset="0"/>
              <a:cs typeface="Arial" panose="020B0604020202020204" pitchFamily="34" charset="0"/>
            </a:rPr>
            <a:t>Stempelmitmir</a:t>
          </a:r>
        </a:p>
      </xdr:txBody>
    </xdr:sp>
    <xdr:clientData/>
  </xdr:twoCellAnchor>
  <xdr:twoCellAnchor>
    <xdr:from>
      <xdr:col>19</xdr:col>
      <xdr:colOff>185530</xdr:colOff>
      <xdr:row>36</xdr:row>
      <xdr:rowOff>139148</xdr:rowOff>
    </xdr:from>
    <xdr:to>
      <xdr:col>23</xdr:col>
      <xdr:colOff>570234</xdr:colOff>
      <xdr:row>38</xdr:row>
      <xdr:rowOff>85359</xdr:rowOff>
    </xdr:to>
    <xdr:sp macro="" textlink="">
      <xdr:nvSpPr>
        <xdr:cNvPr id="25" name="Textfeld 24"/>
        <xdr:cNvSpPr txBox="1"/>
      </xdr:nvSpPr>
      <xdr:spPr>
        <a:xfrm>
          <a:off x="7739269" y="6102626"/>
          <a:ext cx="1232843" cy="277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Lämmliwerkstatt</a:t>
          </a:r>
        </a:p>
      </xdr:txBody>
    </xdr:sp>
    <xdr:clientData/>
  </xdr:twoCellAnchor>
  <xdr:twoCellAnchor>
    <xdr:from>
      <xdr:col>12</xdr:col>
      <xdr:colOff>536713</xdr:colOff>
      <xdr:row>71</xdr:row>
      <xdr:rowOff>44017</xdr:rowOff>
    </xdr:from>
    <xdr:to>
      <xdr:col>18</xdr:col>
      <xdr:colOff>216685</xdr:colOff>
      <xdr:row>72</xdr:row>
      <xdr:rowOff>155880</xdr:rowOff>
    </xdr:to>
    <xdr:sp macro="" textlink="">
      <xdr:nvSpPr>
        <xdr:cNvPr id="26" name="Textfeld 25"/>
        <xdr:cNvSpPr txBox="1"/>
      </xdr:nvSpPr>
      <xdr:spPr>
        <a:xfrm>
          <a:off x="5729199" y="11637303"/>
          <a:ext cx="1258400" cy="2751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Lämmliwerkstatt</a:t>
          </a:r>
        </a:p>
      </xdr:txBody>
    </xdr:sp>
    <xdr:clientData/>
  </xdr:twoCellAnchor>
  <xdr:twoCellAnchor>
    <xdr:from>
      <xdr:col>23</xdr:col>
      <xdr:colOff>1052127</xdr:colOff>
      <xdr:row>87</xdr:row>
      <xdr:rowOff>3313</xdr:rowOff>
    </xdr:from>
    <xdr:to>
      <xdr:col>25</xdr:col>
      <xdr:colOff>227098</xdr:colOff>
      <xdr:row>88</xdr:row>
      <xdr:rowOff>112810</xdr:rowOff>
    </xdr:to>
    <xdr:sp macro="" textlink="">
      <xdr:nvSpPr>
        <xdr:cNvPr id="28" name="Textfeld 27"/>
        <xdr:cNvSpPr txBox="1"/>
      </xdr:nvSpPr>
      <xdr:spPr>
        <a:xfrm>
          <a:off x="8955156" y="14209170"/>
          <a:ext cx="1232371" cy="2727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Lämmliwerkstatt</a:t>
          </a:r>
        </a:p>
      </xdr:txBody>
    </xdr:sp>
    <xdr:clientData/>
  </xdr:twoCellAnchor>
  <xdr:twoCellAnchor>
    <xdr:from>
      <xdr:col>11</xdr:col>
      <xdr:colOff>397565</xdr:colOff>
      <xdr:row>92</xdr:row>
      <xdr:rowOff>92765</xdr:rowOff>
    </xdr:from>
    <xdr:to>
      <xdr:col>15</xdr:col>
      <xdr:colOff>40147</xdr:colOff>
      <xdr:row>94</xdr:row>
      <xdr:rowOff>38977</xdr:rowOff>
    </xdr:to>
    <xdr:sp macro="" textlink="">
      <xdr:nvSpPr>
        <xdr:cNvPr id="29" name="Textfeld 28"/>
        <xdr:cNvSpPr txBox="1"/>
      </xdr:nvSpPr>
      <xdr:spPr>
        <a:xfrm>
          <a:off x="5526156" y="15001461"/>
          <a:ext cx="1232843" cy="277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Lämmliwerkstatt</a:t>
          </a:r>
        </a:p>
      </xdr:txBody>
    </xdr:sp>
    <xdr:clientData/>
  </xdr:twoCellAnchor>
  <xdr:twoCellAnchor>
    <xdr:from>
      <xdr:col>25</xdr:col>
      <xdr:colOff>463826</xdr:colOff>
      <xdr:row>109</xdr:row>
      <xdr:rowOff>33131</xdr:rowOff>
    </xdr:from>
    <xdr:to>
      <xdr:col>26</xdr:col>
      <xdr:colOff>901538</xdr:colOff>
      <xdr:row>110</xdr:row>
      <xdr:rowOff>144994</xdr:rowOff>
    </xdr:to>
    <xdr:sp macro="" textlink="">
      <xdr:nvSpPr>
        <xdr:cNvPr id="30" name="Textfeld 29"/>
        <xdr:cNvSpPr txBox="1"/>
      </xdr:nvSpPr>
      <xdr:spPr>
        <a:xfrm>
          <a:off x="10926417" y="17592261"/>
          <a:ext cx="1232843" cy="277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Lämmliwerkstatt</a:t>
          </a:r>
        </a:p>
      </xdr:txBody>
    </xdr:sp>
    <xdr:clientData/>
  </xdr:twoCellAnchor>
  <xdr:twoCellAnchor>
    <xdr:from>
      <xdr:col>9</xdr:col>
      <xdr:colOff>33131</xdr:colOff>
      <xdr:row>130</xdr:row>
      <xdr:rowOff>13253</xdr:rowOff>
    </xdr:from>
    <xdr:to>
      <xdr:col>11</xdr:col>
      <xdr:colOff>60026</xdr:colOff>
      <xdr:row>131</xdr:row>
      <xdr:rowOff>125117</xdr:rowOff>
    </xdr:to>
    <xdr:sp macro="" textlink="">
      <xdr:nvSpPr>
        <xdr:cNvPr id="31" name="Textfeld 30"/>
        <xdr:cNvSpPr txBox="1"/>
      </xdr:nvSpPr>
      <xdr:spPr>
        <a:xfrm>
          <a:off x="3955774" y="21051079"/>
          <a:ext cx="1232843" cy="277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Lämmliwerkstatt</a:t>
          </a:r>
        </a:p>
      </xdr:txBody>
    </xdr:sp>
    <xdr:clientData/>
  </xdr:twoCellAnchor>
  <xdr:twoCellAnchor>
    <xdr:from>
      <xdr:col>17</xdr:col>
      <xdr:colOff>33131</xdr:colOff>
      <xdr:row>130</xdr:row>
      <xdr:rowOff>13253</xdr:rowOff>
    </xdr:from>
    <xdr:to>
      <xdr:col>22</xdr:col>
      <xdr:colOff>179296</xdr:colOff>
      <xdr:row>131</xdr:row>
      <xdr:rowOff>125117</xdr:rowOff>
    </xdr:to>
    <xdr:sp macro="" textlink="">
      <xdr:nvSpPr>
        <xdr:cNvPr id="32" name="Textfeld 31"/>
        <xdr:cNvSpPr txBox="1"/>
      </xdr:nvSpPr>
      <xdr:spPr>
        <a:xfrm>
          <a:off x="7136296" y="21051079"/>
          <a:ext cx="1232843" cy="277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Lämmliwerkstatt</a:t>
          </a:r>
        </a:p>
      </xdr:txBody>
    </xdr:sp>
    <xdr:clientData/>
  </xdr:twoCellAnchor>
  <xdr:twoCellAnchor>
    <xdr:from>
      <xdr:col>9</xdr:col>
      <xdr:colOff>457201</xdr:colOff>
      <xdr:row>126</xdr:row>
      <xdr:rowOff>66262</xdr:rowOff>
    </xdr:from>
    <xdr:to>
      <xdr:col>11</xdr:col>
      <xdr:colOff>484096</xdr:colOff>
      <xdr:row>128</xdr:row>
      <xdr:rowOff>12473</xdr:rowOff>
    </xdr:to>
    <xdr:sp macro="" textlink="">
      <xdr:nvSpPr>
        <xdr:cNvPr id="33" name="Textfeld 32"/>
        <xdr:cNvSpPr txBox="1"/>
      </xdr:nvSpPr>
      <xdr:spPr>
        <a:xfrm>
          <a:off x="4379844" y="20441479"/>
          <a:ext cx="1232843" cy="277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ReginaWeing</a:t>
          </a:r>
        </a:p>
      </xdr:txBody>
    </xdr:sp>
    <xdr:clientData/>
  </xdr:twoCellAnchor>
  <xdr:twoCellAnchor>
    <xdr:from>
      <xdr:col>19</xdr:col>
      <xdr:colOff>106018</xdr:colOff>
      <xdr:row>126</xdr:row>
      <xdr:rowOff>79514</xdr:rowOff>
    </xdr:from>
    <xdr:to>
      <xdr:col>23</xdr:col>
      <xdr:colOff>490722</xdr:colOff>
      <xdr:row>128</xdr:row>
      <xdr:rowOff>25725</xdr:rowOff>
    </xdr:to>
    <xdr:sp macro="" textlink="">
      <xdr:nvSpPr>
        <xdr:cNvPr id="34" name="Textfeld 33"/>
        <xdr:cNvSpPr txBox="1"/>
      </xdr:nvSpPr>
      <xdr:spPr>
        <a:xfrm>
          <a:off x="7659757" y="20454731"/>
          <a:ext cx="1232843" cy="277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ReginaWeing</a:t>
          </a:r>
        </a:p>
      </xdr:txBody>
    </xdr:sp>
    <xdr:clientData/>
  </xdr:twoCellAnchor>
  <xdr:twoCellAnchor>
    <xdr:from>
      <xdr:col>23</xdr:col>
      <xdr:colOff>596349</xdr:colOff>
      <xdr:row>126</xdr:row>
      <xdr:rowOff>92766</xdr:rowOff>
    </xdr:from>
    <xdr:to>
      <xdr:col>24</xdr:col>
      <xdr:colOff>563609</xdr:colOff>
      <xdr:row>128</xdr:row>
      <xdr:rowOff>38977</xdr:rowOff>
    </xdr:to>
    <xdr:sp macro="" textlink="">
      <xdr:nvSpPr>
        <xdr:cNvPr id="35" name="Textfeld 34"/>
        <xdr:cNvSpPr txBox="1"/>
      </xdr:nvSpPr>
      <xdr:spPr>
        <a:xfrm>
          <a:off x="8998227" y="20467983"/>
          <a:ext cx="1232843" cy="2775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de-DE" sz="105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ReginaWeing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64"/>
  <sheetViews>
    <sheetView showGridLines="0" showRowColHeaders="0" tabSelected="1" zoomScaleNormal="100" zoomScaleSheetLayoutView="115" workbookViewId="0">
      <selection activeCell="AA13" sqref="AA13"/>
    </sheetView>
  </sheetViews>
  <sheetFormatPr baseColWidth="10" defaultRowHeight="13.2"/>
  <cols>
    <col min="1" max="1" width="16.5546875" customWidth="1"/>
    <col min="2" max="3" width="3.33203125" customWidth="1"/>
    <col min="4" max="8" width="2.77734375" customWidth="1"/>
    <col min="9" max="13" width="8.77734375" customWidth="1"/>
    <col min="14" max="18" width="2.77734375" customWidth="1"/>
    <col min="19" max="19" width="3.77734375" customWidth="1"/>
    <col min="20" max="23" width="3.109375" customWidth="1"/>
    <col min="24" max="24" width="18.44140625" customWidth="1"/>
    <col min="27" max="27" width="13.21875" customWidth="1"/>
    <col min="28" max="29" width="3.33203125" customWidth="1"/>
    <col min="31" max="32" width="3.33203125" customWidth="1"/>
    <col min="33" max="33" width="0" hidden="1" customWidth="1"/>
  </cols>
  <sheetData>
    <row r="1" spans="1:4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</row>
    <row r="2" spans="1:44" s="2" customFormat="1">
      <c r="A2" s="1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3"/>
      <c r="AC2" s="4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</row>
    <row r="3" spans="1:44" s="2" customFormat="1">
      <c r="A3" s="1"/>
      <c r="B3" s="5"/>
      <c r="C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5"/>
      <c r="AC3" s="6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</row>
    <row r="4" spans="1:44" s="2" customFormat="1">
      <c r="A4" s="1"/>
      <c r="B4" s="5"/>
      <c r="C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5"/>
      <c r="AC4" s="6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s="2" customFormat="1" ht="13.2" customHeight="1">
      <c r="A5" s="1"/>
      <c r="B5" s="5"/>
      <c r="C5" s="6"/>
      <c r="X5" s="7"/>
      <c r="Y5" s="7"/>
      <c r="Z5" s="7"/>
      <c r="AA5" s="8" t="s">
        <v>0</v>
      </c>
      <c r="AB5" s="6"/>
      <c r="AC5" s="9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s="2" customFormat="1" ht="13.2" customHeight="1">
      <c r="A6" s="1"/>
      <c r="B6" s="5"/>
      <c r="C6" s="6"/>
      <c r="X6" s="10" t="s">
        <v>1</v>
      </c>
      <c r="Y6" s="7"/>
      <c r="Z6" s="7"/>
      <c r="AA6" s="7"/>
      <c r="AB6"/>
      <c r="AC6" s="9"/>
      <c r="AD6" s="1"/>
      <c r="AE6" s="1"/>
      <c r="AF6" s="1"/>
      <c r="AG6" s="176" t="s">
        <v>38</v>
      </c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ht="13.2" customHeight="1" thickBot="1">
      <c r="A7" s="1"/>
      <c r="B7" s="5"/>
      <c r="X7" s="7" t="s">
        <v>2</v>
      </c>
      <c r="Y7" s="7"/>
      <c r="Z7" s="7"/>
      <c r="AA7" s="11">
        <v>14</v>
      </c>
      <c r="AC7" s="9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ht="13.2" customHeight="1">
      <c r="A8" s="1"/>
      <c r="B8" s="5"/>
      <c r="X8" s="7"/>
      <c r="Y8" s="7"/>
      <c r="Z8" s="7"/>
      <c r="AA8" s="12"/>
      <c r="AC8" s="9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3.2" customHeight="1" thickBot="1">
      <c r="A9" s="1"/>
      <c r="B9" s="5"/>
      <c r="X9" s="7" t="s">
        <v>3</v>
      </c>
      <c r="Y9" s="7"/>
      <c r="Z9" s="7"/>
      <c r="AA9" s="11">
        <v>8</v>
      </c>
      <c r="AC9" s="9"/>
      <c r="AD9" s="1"/>
      <c r="AE9" s="1"/>
      <c r="AF9" s="1"/>
      <c r="AG9" s="177" t="str">
        <f>IF(SUM(D12:R12)&gt;29.7,"Deine Wunschmaße gehen über die Breite eines A4-Blattes hinaus. Drehe das Layout oder benutze ein grösseres Blatt.","")</f>
        <v/>
      </c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ht="13.2" customHeight="1">
      <c r="A10" s="1"/>
      <c r="B10" s="5"/>
      <c r="I10" s="13"/>
      <c r="J10" s="14" t="s">
        <v>4</v>
      </c>
      <c r="K10" s="15">
        <f>SUM(D12:R12)</f>
        <v>23.799999999999997</v>
      </c>
      <c r="L10" s="13"/>
      <c r="M10" s="13"/>
      <c r="X10" s="7"/>
      <c r="Y10" s="7"/>
      <c r="Z10" s="7"/>
      <c r="AA10" s="12"/>
      <c r="AC10" s="9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ht="13.2" customHeight="1" thickBot="1">
      <c r="A11" s="1"/>
      <c r="B11" s="5"/>
      <c r="X11" s="7" t="s">
        <v>5</v>
      </c>
      <c r="Y11" s="7"/>
      <c r="Z11" s="7"/>
      <c r="AA11" s="11">
        <v>1</v>
      </c>
      <c r="AC11" s="9"/>
      <c r="AD11" s="1"/>
      <c r="AE11" s="1"/>
      <c r="AF11" s="1"/>
      <c r="AG11" s="177" t="str">
        <f>IF(SUM(S12:S31)&gt;29.7,"Deine Wunschmaße gehen über die Höhe eines A4-Blattes hinaus. Drehe das Layout oder benutze ein grösseres Blatt.","")</f>
        <v/>
      </c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ht="13.2" customHeight="1">
      <c r="A12" s="1"/>
      <c r="B12" s="5"/>
      <c r="D12" s="16">
        <f>AA11-0.1</f>
        <v>0.9</v>
      </c>
      <c r="E12" s="16">
        <f>AA13</f>
        <v>1</v>
      </c>
      <c r="F12" s="16">
        <f>AA11</f>
        <v>1</v>
      </c>
      <c r="G12" s="16">
        <f>AA13</f>
        <v>1</v>
      </c>
      <c r="H12" s="16"/>
      <c r="I12" s="16"/>
      <c r="K12" s="16">
        <f>AA7+AA11+AA11</f>
        <v>16</v>
      </c>
      <c r="L12" s="16"/>
      <c r="M12" s="16"/>
      <c r="N12" s="16"/>
      <c r="O12" s="16">
        <f>AA13</f>
        <v>1</v>
      </c>
      <c r="P12" s="16">
        <f>AA11</f>
        <v>1</v>
      </c>
      <c r="Q12" s="16">
        <f>AA13</f>
        <v>1</v>
      </c>
      <c r="R12" s="16">
        <f>AA11-0.1</f>
        <v>0.9</v>
      </c>
      <c r="X12" s="7"/>
      <c r="Y12" s="7"/>
      <c r="Z12" s="7"/>
      <c r="AA12" s="12"/>
      <c r="AC12" s="9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ht="13.2" customHeight="1" thickBot="1">
      <c r="A13" s="1"/>
      <c r="B13" s="5"/>
      <c r="D13" s="17"/>
      <c r="E13" s="18"/>
      <c r="F13" s="18"/>
      <c r="G13" s="18"/>
      <c r="H13" s="19"/>
      <c r="I13" s="19"/>
      <c r="J13" s="19"/>
      <c r="K13" s="19"/>
      <c r="L13" s="19"/>
      <c r="M13" s="20"/>
      <c r="N13" s="19"/>
      <c r="O13" s="21"/>
      <c r="P13" s="21"/>
      <c r="Q13" s="21"/>
      <c r="R13" s="22"/>
      <c r="S13" s="222">
        <f>AA11-0.1</f>
        <v>0.9</v>
      </c>
      <c r="T13" s="223"/>
      <c r="X13" s="7" t="s">
        <v>6</v>
      </c>
      <c r="Y13" s="7"/>
      <c r="Z13" s="7"/>
      <c r="AA13" s="11">
        <v>1</v>
      </c>
      <c r="AC13" s="9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ht="13.2" customHeight="1">
      <c r="A14" s="1"/>
      <c r="B14" s="5"/>
      <c r="D14" s="23"/>
      <c r="E14" s="24"/>
      <c r="F14" s="24"/>
      <c r="G14" s="24"/>
      <c r="H14" s="25"/>
      <c r="I14" s="25"/>
      <c r="J14" s="25"/>
      <c r="K14" s="25"/>
      <c r="L14" s="25"/>
      <c r="M14" s="26"/>
      <c r="N14" s="25"/>
      <c r="O14" s="27"/>
      <c r="P14" s="27"/>
      <c r="Q14" s="27"/>
      <c r="R14" s="28"/>
      <c r="S14" s="185">
        <f>AA13</f>
        <v>1</v>
      </c>
      <c r="T14" s="213"/>
      <c r="AA14" s="29"/>
      <c r="AC14" s="9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ht="13.2" customHeight="1" thickBot="1">
      <c r="A15" s="1"/>
      <c r="B15" s="5"/>
      <c r="D15" s="23"/>
      <c r="E15" s="24"/>
      <c r="F15" s="24"/>
      <c r="G15" s="24"/>
      <c r="H15" s="25"/>
      <c r="I15" s="25"/>
      <c r="J15" s="25"/>
      <c r="K15" s="25"/>
      <c r="L15" s="25"/>
      <c r="M15" s="26"/>
      <c r="N15" s="25"/>
      <c r="O15" s="27"/>
      <c r="P15" s="27"/>
      <c r="Q15" s="27"/>
      <c r="R15" s="28"/>
      <c r="S15" s="185">
        <f>AA11</f>
        <v>1</v>
      </c>
      <c r="T15" s="213"/>
      <c r="X15" s="30" t="s">
        <v>7</v>
      </c>
      <c r="Y15" s="7"/>
      <c r="Z15" s="7"/>
      <c r="AA15" s="31">
        <f>AA7+AA11+AA11</f>
        <v>16</v>
      </c>
      <c r="AC15" s="9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13.2" customHeight="1">
      <c r="A16" s="1"/>
      <c r="B16" s="5"/>
      <c r="D16" s="23"/>
      <c r="E16" s="24"/>
      <c r="F16" s="24"/>
      <c r="G16" s="24"/>
      <c r="H16" s="25"/>
      <c r="I16" s="25"/>
      <c r="J16" s="25"/>
      <c r="K16" s="25"/>
      <c r="L16" s="25"/>
      <c r="M16" s="26"/>
      <c r="N16" s="25"/>
      <c r="O16" s="27"/>
      <c r="P16" s="27"/>
      <c r="Q16" s="27"/>
      <c r="R16" s="28"/>
      <c r="S16" s="185">
        <f>AA13</f>
        <v>1</v>
      </c>
      <c r="T16" s="213"/>
      <c r="X16" s="7"/>
      <c r="Y16" s="7"/>
      <c r="Z16" s="7"/>
      <c r="AA16" s="12"/>
      <c r="AC16" s="9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13.2" customHeight="1" thickBot="1">
      <c r="A17" s="1"/>
      <c r="B17" s="5"/>
      <c r="D17" s="32"/>
      <c r="E17" s="33"/>
      <c r="F17" s="34"/>
      <c r="G17" s="34"/>
      <c r="H17" s="35"/>
      <c r="I17" s="35"/>
      <c r="J17" s="35"/>
      <c r="K17" s="35"/>
      <c r="L17" s="35"/>
      <c r="M17" s="35"/>
      <c r="N17" s="36"/>
      <c r="O17" s="37"/>
      <c r="P17" s="37"/>
      <c r="Q17" s="38"/>
      <c r="R17" s="39"/>
      <c r="S17" s="185">
        <f>AA11</f>
        <v>1</v>
      </c>
      <c r="T17" s="213"/>
      <c r="X17" s="30" t="s">
        <v>8</v>
      </c>
      <c r="Y17" s="7"/>
      <c r="Z17" s="7"/>
      <c r="AA17" s="31">
        <f>AA9+AA11+AA11</f>
        <v>10</v>
      </c>
      <c r="AC17" s="9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13.2" customHeight="1">
      <c r="A18" s="1"/>
      <c r="B18" s="5"/>
      <c r="D18" s="40"/>
      <c r="E18" s="34"/>
      <c r="F18" s="34"/>
      <c r="G18" s="34"/>
      <c r="H18" s="41"/>
      <c r="I18" s="42"/>
      <c r="J18" s="43"/>
      <c r="K18" s="43"/>
      <c r="L18" s="43"/>
      <c r="M18" s="44"/>
      <c r="N18" s="45"/>
      <c r="O18" s="37"/>
      <c r="P18" s="37"/>
      <c r="Q18" s="37"/>
      <c r="R18" s="46"/>
      <c r="S18" s="220"/>
      <c r="T18" s="221"/>
      <c r="X18" s="30"/>
      <c r="Y18" s="7"/>
      <c r="Z18" s="7"/>
      <c r="AA18" s="12"/>
      <c r="AC18" s="9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13.2" customHeight="1">
      <c r="A19" s="1"/>
      <c r="B19" s="5"/>
      <c r="D19" s="40"/>
      <c r="E19" s="34"/>
      <c r="F19" s="34"/>
      <c r="G19" s="34"/>
      <c r="H19" s="41"/>
      <c r="I19" s="47"/>
      <c r="J19" s="41"/>
      <c r="K19" s="41"/>
      <c r="L19" s="41"/>
      <c r="M19" s="48"/>
      <c r="N19" s="45"/>
      <c r="O19" s="37"/>
      <c r="P19" s="37"/>
      <c r="Q19" s="37"/>
      <c r="R19" s="46"/>
      <c r="S19" s="221"/>
      <c r="T19" s="221"/>
      <c r="AC19" s="9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13.2" customHeight="1">
      <c r="A20" s="1"/>
      <c r="B20" s="5"/>
      <c r="D20" s="40"/>
      <c r="E20" s="34"/>
      <c r="F20" s="34"/>
      <c r="G20" s="34"/>
      <c r="H20" s="49"/>
      <c r="I20" s="47"/>
      <c r="J20" s="41"/>
      <c r="K20" s="41"/>
      <c r="L20" s="41"/>
      <c r="M20" s="48"/>
      <c r="N20" s="45"/>
      <c r="O20" s="37"/>
      <c r="P20" s="37"/>
      <c r="Q20" s="37"/>
      <c r="R20" s="46"/>
      <c r="S20" s="221"/>
      <c r="T20" s="221"/>
      <c r="X20" s="202" t="s">
        <v>9</v>
      </c>
      <c r="Y20" s="2"/>
      <c r="Z20" s="2"/>
      <c r="AA20" s="203" t="str">
        <f>CONCATENATE(SUM(D12:R12)," x ",SUM(S13:S31), " cm")</f>
        <v>23,8 x 17,8 cm</v>
      </c>
      <c r="AC20" s="9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13.2" customHeight="1">
      <c r="A21" s="1"/>
      <c r="B21" s="5"/>
      <c r="D21" s="40"/>
      <c r="E21" s="34"/>
      <c r="F21" s="34"/>
      <c r="G21" s="34"/>
      <c r="H21" s="49"/>
      <c r="I21" s="47"/>
      <c r="J21" s="41"/>
      <c r="K21" s="41"/>
      <c r="L21" s="41"/>
      <c r="M21" s="48"/>
      <c r="N21" s="45"/>
      <c r="O21" s="37"/>
      <c r="P21" s="37"/>
      <c r="Q21" s="37"/>
      <c r="R21" s="46"/>
      <c r="S21" s="221"/>
      <c r="T21" s="221"/>
      <c r="X21" s="204" t="s">
        <v>10</v>
      </c>
      <c r="Y21" s="2"/>
      <c r="Z21" s="2"/>
      <c r="AA21" s="205" t="str">
        <f>CONCATENATE(AA11-0.1," / ",AA11-0.1+AA13," / ",AA11-0.1+AA13+AA11," / ",AA11-0.1+AA13+AA11+AA13)</f>
        <v>0,9 / 1,9 / 2,9 / 3,9</v>
      </c>
      <c r="AC21" s="9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3.2" customHeight="1">
      <c r="A22" s="1"/>
      <c r="B22" s="5"/>
      <c r="D22" s="40"/>
      <c r="E22" s="34"/>
      <c r="F22" s="34"/>
      <c r="G22" s="34"/>
      <c r="H22" s="49"/>
      <c r="I22" s="54"/>
      <c r="J22" s="55"/>
      <c r="K22" s="55" t="s">
        <v>2</v>
      </c>
      <c r="L22" s="55"/>
      <c r="M22" s="48"/>
      <c r="N22" s="45"/>
      <c r="O22" s="37"/>
      <c r="P22" s="37"/>
      <c r="Q22" s="37"/>
      <c r="R22" s="46"/>
      <c r="S22" s="185">
        <f>AA9+AA11+AA11-S17-S27</f>
        <v>8</v>
      </c>
      <c r="T22" s="213"/>
      <c r="X22" s="204" t="s">
        <v>61</v>
      </c>
      <c r="Y22" s="2"/>
      <c r="Z22" s="2"/>
      <c r="AA22" s="206">
        <f>AA11-0.1+AA13+AA11+AA13+AA11</f>
        <v>4.9000000000000004</v>
      </c>
      <c r="AC22" s="9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13.2" customHeight="1">
      <c r="A23" s="1"/>
      <c r="B23" s="5"/>
      <c r="D23" s="40"/>
      <c r="E23" s="34"/>
      <c r="F23" s="34"/>
      <c r="G23" s="34"/>
      <c r="H23" s="49"/>
      <c r="I23" s="47"/>
      <c r="J23" s="41"/>
      <c r="K23" s="41"/>
      <c r="L23" s="41"/>
      <c r="M23" s="48"/>
      <c r="N23" s="45"/>
      <c r="O23" s="37"/>
      <c r="P23" s="37"/>
      <c r="Q23" s="37"/>
      <c r="R23" s="46"/>
      <c r="S23" s="221"/>
      <c r="T23" s="221"/>
      <c r="X23" s="204" t="s">
        <v>12</v>
      </c>
      <c r="Y23" s="2"/>
      <c r="Z23" s="2"/>
      <c r="AA23" s="2"/>
      <c r="AC23" s="9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13.2" customHeight="1">
      <c r="A24" s="1"/>
      <c r="B24" s="5"/>
      <c r="D24" s="40"/>
      <c r="E24" s="34"/>
      <c r="F24" s="34"/>
      <c r="G24" s="34"/>
      <c r="H24" s="49"/>
      <c r="I24" s="47"/>
      <c r="J24" s="41"/>
      <c r="K24" s="41"/>
      <c r="L24" s="41"/>
      <c r="M24" s="48"/>
      <c r="N24" s="45"/>
      <c r="O24" s="37"/>
      <c r="P24" s="37"/>
      <c r="Q24" s="37"/>
      <c r="R24" s="46"/>
      <c r="S24" s="221"/>
      <c r="T24" s="221"/>
      <c r="X24" s="2"/>
      <c r="Y24" s="2"/>
      <c r="Z24" s="2"/>
      <c r="AA24" s="2"/>
      <c r="AC24" s="9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13.2" customHeight="1">
      <c r="A25" s="1"/>
      <c r="B25" s="5"/>
      <c r="D25" s="40"/>
      <c r="E25" s="34"/>
      <c r="F25" s="34"/>
      <c r="G25" s="34"/>
      <c r="H25" s="49"/>
      <c r="I25" s="47"/>
      <c r="J25" s="41"/>
      <c r="K25" s="41"/>
      <c r="L25" s="41"/>
      <c r="M25" s="48"/>
      <c r="N25" s="45"/>
      <c r="O25" s="37"/>
      <c r="P25" s="37"/>
      <c r="Q25" s="37"/>
      <c r="R25" s="46"/>
      <c r="S25" s="221"/>
      <c r="T25" s="221"/>
      <c r="X25" s="207" t="s">
        <v>55</v>
      </c>
      <c r="Y25" s="2"/>
      <c r="Z25" s="2"/>
      <c r="AA25" s="2"/>
      <c r="AC25" s="9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13.2" customHeight="1">
      <c r="A26" s="1"/>
      <c r="B26" s="5"/>
      <c r="D26" s="40"/>
      <c r="E26" s="34"/>
      <c r="F26" s="34"/>
      <c r="G26" s="34"/>
      <c r="H26" s="49"/>
      <c r="I26" s="58"/>
      <c r="J26" s="59"/>
      <c r="K26" s="59"/>
      <c r="L26" s="59"/>
      <c r="M26" s="60"/>
      <c r="N26" s="45"/>
      <c r="O26" s="37"/>
      <c r="P26" s="37"/>
      <c r="Q26" s="37"/>
      <c r="R26" s="46"/>
      <c r="S26" s="221"/>
      <c r="T26" s="221"/>
      <c r="X26" s="207" t="s">
        <v>56</v>
      </c>
      <c r="Y26" s="2"/>
      <c r="Z26" s="2"/>
      <c r="AA26" s="2"/>
      <c r="AC26" s="9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13.2" customHeight="1">
      <c r="A27" s="1"/>
      <c r="B27" s="5"/>
      <c r="D27" s="61"/>
      <c r="E27" s="62"/>
      <c r="F27" s="34"/>
      <c r="G27" s="34"/>
      <c r="H27" s="63"/>
      <c r="I27" s="64"/>
      <c r="J27" s="64"/>
      <c r="K27" s="64"/>
      <c r="L27" s="64"/>
      <c r="M27" s="64"/>
      <c r="N27" s="65"/>
      <c r="O27" s="37"/>
      <c r="P27" s="37"/>
      <c r="Q27" s="66"/>
      <c r="R27" s="67"/>
      <c r="S27" s="185">
        <f>AA11</f>
        <v>1</v>
      </c>
      <c r="T27" s="213"/>
      <c r="X27" s="208" t="s">
        <v>57</v>
      </c>
      <c r="Y27" s="2"/>
      <c r="Z27" s="2"/>
      <c r="AA27" s="2"/>
      <c r="AC27" s="9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13.2" customHeight="1">
      <c r="A28" s="1"/>
      <c r="B28" s="5"/>
      <c r="D28" s="23"/>
      <c r="E28" s="24"/>
      <c r="F28" s="24"/>
      <c r="G28" s="24"/>
      <c r="H28" s="25"/>
      <c r="I28" s="25"/>
      <c r="J28" s="25"/>
      <c r="K28" s="25"/>
      <c r="L28" s="25"/>
      <c r="M28" s="25"/>
      <c r="N28" s="25"/>
      <c r="O28" s="27"/>
      <c r="P28" s="27"/>
      <c r="Q28" s="27"/>
      <c r="R28" s="28"/>
      <c r="S28" s="185">
        <f>AA13</f>
        <v>1</v>
      </c>
      <c r="T28" s="213"/>
      <c r="X28" s="208" t="s">
        <v>62</v>
      </c>
      <c r="Y28" s="2"/>
      <c r="Z28" s="2"/>
      <c r="AA28" s="2"/>
      <c r="AC28" s="9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13.2" customHeight="1">
      <c r="A29" s="1"/>
      <c r="B29" s="5"/>
      <c r="D29" s="23"/>
      <c r="E29" s="24"/>
      <c r="F29" s="24"/>
      <c r="G29" s="24"/>
      <c r="H29" s="25"/>
      <c r="I29" s="25"/>
      <c r="J29" s="25"/>
      <c r="K29" s="25"/>
      <c r="L29" s="25"/>
      <c r="M29" s="25"/>
      <c r="N29" s="25"/>
      <c r="O29" s="27"/>
      <c r="P29" s="27"/>
      <c r="Q29" s="27"/>
      <c r="R29" s="28"/>
      <c r="S29" s="185">
        <f>AA11</f>
        <v>1</v>
      </c>
      <c r="T29" s="213"/>
      <c r="X29" s="208" t="s">
        <v>58</v>
      </c>
      <c r="Y29" s="2"/>
      <c r="Z29" s="2"/>
      <c r="AA29" s="2"/>
      <c r="AC29" s="9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13.2" customHeight="1">
      <c r="A30" s="1"/>
      <c r="B30" s="5"/>
      <c r="D30" s="23"/>
      <c r="E30" s="24"/>
      <c r="F30" s="24"/>
      <c r="G30" s="24"/>
      <c r="H30" s="25"/>
      <c r="I30" s="25"/>
      <c r="J30" s="25"/>
      <c r="K30" s="25"/>
      <c r="L30" s="25"/>
      <c r="M30" s="25"/>
      <c r="N30" s="25"/>
      <c r="O30" s="27"/>
      <c r="P30" s="27"/>
      <c r="Q30" s="27"/>
      <c r="R30" s="28"/>
      <c r="S30" s="185">
        <f>AA13</f>
        <v>1</v>
      </c>
      <c r="T30" s="213"/>
      <c r="X30" s="208" t="s">
        <v>59</v>
      </c>
      <c r="Y30" s="2"/>
      <c r="Z30" s="2"/>
      <c r="AA30" s="2"/>
      <c r="AC30" s="9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13.2" customHeight="1">
      <c r="A31" s="1"/>
      <c r="B31" s="5"/>
      <c r="D31" s="69"/>
      <c r="E31" s="70"/>
      <c r="F31" s="70"/>
      <c r="G31" s="70"/>
      <c r="H31" s="71"/>
      <c r="I31" s="71"/>
      <c r="J31" s="71"/>
      <c r="K31" s="71"/>
      <c r="L31" s="71"/>
      <c r="M31" s="71"/>
      <c r="N31" s="71"/>
      <c r="O31" s="72"/>
      <c r="P31" s="72"/>
      <c r="Q31" s="72"/>
      <c r="R31" s="73"/>
      <c r="S31" s="185">
        <f>AA11-0.1</f>
        <v>0.9</v>
      </c>
      <c r="T31" s="213"/>
      <c r="X31" s="208" t="s">
        <v>60</v>
      </c>
      <c r="Y31" s="2"/>
      <c r="Z31" s="2"/>
      <c r="AA31" s="2"/>
      <c r="AC31" s="9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13.2" customHeight="1">
      <c r="A32" s="1"/>
      <c r="B32" s="5"/>
      <c r="AC32" s="9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13.2" customHeight="1">
      <c r="A33" s="1"/>
      <c r="B33" s="5"/>
      <c r="D33" s="175" t="s">
        <v>53</v>
      </c>
      <c r="X33" s="6" t="s">
        <v>13</v>
      </c>
      <c r="Y33" s="6"/>
      <c r="Z33" s="6"/>
      <c r="AA33" s="203" t="str">
        <f>CONCATENATE(AA7-0.1," x ",AA9-0.1, " cm")</f>
        <v>13,9 x 7,9 cm</v>
      </c>
      <c r="AC33" s="9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13.2" customHeight="1">
      <c r="A34" s="1"/>
      <c r="B34" s="5"/>
      <c r="X34" s="6" t="s">
        <v>14</v>
      </c>
      <c r="Y34" s="6"/>
      <c r="Z34" s="6"/>
      <c r="AA34" s="203" t="str">
        <f>CONCATENATE(" je 2x ca. ", AA7+AA11+AA11+2," x ", AA11-0.3," cm / ca. ", AA9+AA11+AA11+2," x ", AA11-0.3," cm")</f>
        <v xml:space="preserve"> je 2x ca. 18 x 0,7 cm / ca. 12 x 0,7 cm</v>
      </c>
      <c r="AC34" s="9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13.2" customHeight="1">
      <c r="A35" s="1"/>
      <c r="B35" s="5"/>
      <c r="X35" s="209" t="s">
        <v>15</v>
      </c>
      <c r="Y35" s="6"/>
      <c r="Z35" s="6"/>
      <c r="AA35" s="210"/>
      <c r="AC35" s="9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13.2" customHeight="1">
      <c r="A36" s="1"/>
      <c r="B36" s="5"/>
      <c r="H36" s="74"/>
      <c r="I36" s="75"/>
      <c r="J36" s="75"/>
      <c r="K36" s="75" t="s">
        <v>16</v>
      </c>
      <c r="L36" s="75"/>
      <c r="M36" s="75"/>
      <c r="N36" s="76"/>
      <c r="AC36" s="9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13.2" customHeight="1">
      <c r="A37" s="1"/>
      <c r="B37" s="5"/>
      <c r="G37" s="77"/>
      <c r="H37" s="25"/>
      <c r="I37" s="25"/>
      <c r="J37" s="25"/>
      <c r="K37" s="26" t="s">
        <v>6</v>
      </c>
      <c r="L37" s="26"/>
      <c r="M37" s="26"/>
      <c r="N37" s="78"/>
      <c r="X37" s="179" t="str">
        <f>CONCATENATE(AG9,"  ",AG11)</f>
        <v xml:space="preserve">  </v>
      </c>
      <c r="Y37" s="180"/>
      <c r="Z37" s="180"/>
      <c r="AA37" s="181"/>
      <c r="AC37" s="9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13.2" customHeight="1">
      <c r="A38" s="1"/>
      <c r="B38" s="5"/>
      <c r="G38" s="77"/>
      <c r="H38" s="25"/>
      <c r="I38" s="25"/>
      <c r="J38" s="25"/>
      <c r="K38" s="26" t="s">
        <v>5</v>
      </c>
      <c r="L38" s="26"/>
      <c r="M38" s="26"/>
      <c r="N38" s="78"/>
      <c r="X38" s="182"/>
      <c r="Y38" s="183"/>
      <c r="Z38" s="183"/>
      <c r="AA38" s="184"/>
      <c r="AC38" s="9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13.2" customHeight="1">
      <c r="A39" s="1"/>
      <c r="B39" s="5"/>
      <c r="G39" s="79"/>
      <c r="H39" s="25"/>
      <c r="I39" s="25"/>
      <c r="J39" s="25"/>
      <c r="K39" s="26" t="s">
        <v>6</v>
      </c>
      <c r="L39" s="26"/>
      <c r="M39" s="26"/>
      <c r="N39" s="25"/>
      <c r="O39" s="79"/>
      <c r="AC39" s="9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13.2" customHeight="1">
      <c r="A40" s="1"/>
      <c r="B40" s="5"/>
      <c r="F40" s="80"/>
      <c r="G40" s="81"/>
      <c r="H40" s="82"/>
      <c r="I40" s="35"/>
      <c r="J40" s="35"/>
      <c r="K40" s="35"/>
      <c r="L40" s="35"/>
      <c r="M40" s="35"/>
      <c r="N40" s="36"/>
      <c r="O40" s="81"/>
      <c r="P40" s="83"/>
      <c r="Q40" s="84"/>
      <c r="R40" s="41"/>
      <c r="AC40" s="9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13.2" customHeight="1">
      <c r="A41" s="1"/>
      <c r="B41" s="5"/>
      <c r="D41" s="80"/>
      <c r="E41" s="85"/>
      <c r="F41" s="34"/>
      <c r="G41" s="34"/>
      <c r="H41" s="49"/>
      <c r="I41" s="42"/>
      <c r="J41" s="43"/>
      <c r="K41" s="43"/>
      <c r="L41" s="43"/>
      <c r="M41" s="44"/>
      <c r="N41" s="45"/>
      <c r="O41" s="193" t="s">
        <v>6</v>
      </c>
      <c r="P41" s="193" t="s">
        <v>5</v>
      </c>
      <c r="Q41" s="86"/>
      <c r="R41" s="87"/>
      <c r="AC41" s="9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13.2" customHeight="1">
      <c r="A42" s="1"/>
      <c r="B42" s="5"/>
      <c r="D42" s="88"/>
      <c r="E42" s="34"/>
      <c r="F42" s="34"/>
      <c r="G42" s="34"/>
      <c r="H42" s="49"/>
      <c r="I42" s="47"/>
      <c r="J42" s="41"/>
      <c r="K42" s="41"/>
      <c r="L42" s="41"/>
      <c r="M42" s="48"/>
      <c r="N42" s="45"/>
      <c r="O42" s="193"/>
      <c r="P42" s="193"/>
      <c r="Q42" s="193" t="s">
        <v>6</v>
      </c>
      <c r="R42" s="194" t="s">
        <v>17</v>
      </c>
      <c r="AC42" s="9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13.2" customHeight="1">
      <c r="A43" s="1"/>
      <c r="B43" s="5"/>
      <c r="D43" s="88"/>
      <c r="E43" s="34"/>
      <c r="F43" s="34"/>
      <c r="G43" s="34"/>
      <c r="H43" s="49"/>
      <c r="I43" s="47"/>
      <c r="J43" s="41"/>
      <c r="K43" s="41"/>
      <c r="L43" s="41"/>
      <c r="M43" s="48"/>
      <c r="N43" s="45"/>
      <c r="O43" s="193"/>
      <c r="P43" s="193"/>
      <c r="Q43" s="193"/>
      <c r="R43" s="194"/>
      <c r="AC43" s="9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13.2" customHeight="1">
      <c r="A44" s="1"/>
      <c r="B44" s="5"/>
      <c r="D44" s="88"/>
      <c r="E44" s="34"/>
      <c r="F44" s="34"/>
      <c r="G44" s="34"/>
      <c r="H44" s="49"/>
      <c r="I44" s="47"/>
      <c r="J44" s="41"/>
      <c r="K44" s="41"/>
      <c r="L44" s="41"/>
      <c r="M44" s="48"/>
      <c r="N44" s="45"/>
      <c r="O44" s="193"/>
      <c r="P44" s="193"/>
      <c r="Q44" s="193"/>
      <c r="R44" s="194"/>
      <c r="AC44" s="9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13.2" customHeight="1">
      <c r="A45" s="1"/>
      <c r="B45" s="5"/>
      <c r="D45" s="88"/>
      <c r="E45" s="34"/>
      <c r="F45" s="34"/>
      <c r="G45" s="34"/>
      <c r="H45" s="49"/>
      <c r="I45" s="54"/>
      <c r="J45" s="55"/>
      <c r="K45" s="55" t="s">
        <v>2</v>
      </c>
      <c r="L45" s="55"/>
      <c r="M45" s="48"/>
      <c r="N45" s="45"/>
      <c r="O45" s="193"/>
      <c r="P45" s="193"/>
      <c r="Q45" s="193"/>
      <c r="R45" s="194"/>
      <c r="AC45" s="9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3.2" customHeight="1">
      <c r="A46" s="1"/>
      <c r="B46" s="5"/>
      <c r="D46" s="88"/>
      <c r="E46" s="34"/>
      <c r="F46" s="34"/>
      <c r="G46" s="34"/>
      <c r="H46" s="49"/>
      <c r="I46" s="47"/>
      <c r="J46" s="41"/>
      <c r="K46" s="41"/>
      <c r="L46" s="41"/>
      <c r="M46" s="48"/>
      <c r="N46" s="45"/>
      <c r="O46" s="193"/>
      <c r="P46" s="193"/>
      <c r="Q46" s="193"/>
      <c r="R46" s="194"/>
      <c r="AC46" s="9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13.2" customHeight="1">
      <c r="A47" s="1"/>
      <c r="B47" s="5"/>
      <c r="D47" s="88"/>
      <c r="E47" s="34"/>
      <c r="F47" s="34"/>
      <c r="G47" s="34"/>
      <c r="H47" s="49"/>
      <c r="I47" s="47"/>
      <c r="J47" s="41"/>
      <c r="K47" s="41"/>
      <c r="L47" s="41"/>
      <c r="M47" s="48"/>
      <c r="N47" s="45"/>
      <c r="O47" s="193"/>
      <c r="P47" s="193"/>
      <c r="Q47" s="193"/>
      <c r="R47" s="194"/>
      <c r="AC47" s="9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13.2" customHeight="1">
      <c r="A48" s="1"/>
      <c r="B48" s="5"/>
      <c r="D48" s="88"/>
      <c r="E48" s="34"/>
      <c r="F48" s="34"/>
      <c r="G48" s="34"/>
      <c r="H48" s="49"/>
      <c r="I48" s="47"/>
      <c r="J48" s="41"/>
      <c r="K48" s="41"/>
      <c r="L48" s="41"/>
      <c r="M48" s="48"/>
      <c r="N48" s="45"/>
      <c r="O48" s="193"/>
      <c r="P48" s="193"/>
      <c r="Q48" s="193"/>
      <c r="R48" s="194"/>
      <c r="AC48" s="9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13.2" customHeight="1">
      <c r="A49" s="1"/>
      <c r="B49" s="5"/>
      <c r="D49" s="89"/>
      <c r="E49" s="90"/>
      <c r="F49" s="34"/>
      <c r="G49" s="34"/>
      <c r="H49" s="49"/>
      <c r="I49" s="58"/>
      <c r="J49" s="59"/>
      <c r="K49" s="59"/>
      <c r="L49" s="59"/>
      <c r="M49" s="60"/>
      <c r="N49" s="45"/>
      <c r="O49" s="193"/>
      <c r="P49" s="193"/>
      <c r="Q49" s="91"/>
      <c r="R49" s="92"/>
      <c r="AC49" s="9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3.2" customHeight="1">
      <c r="A50" s="1"/>
      <c r="B50" s="5"/>
      <c r="D50" s="41"/>
      <c r="E50" s="41"/>
      <c r="F50" s="89"/>
      <c r="G50" s="93"/>
      <c r="H50" s="63"/>
      <c r="I50" s="64"/>
      <c r="J50" s="64"/>
      <c r="K50" s="64"/>
      <c r="L50" s="64"/>
      <c r="M50" s="64"/>
      <c r="N50" s="65"/>
      <c r="O50" s="93"/>
      <c r="P50" s="94"/>
      <c r="Q50" s="41"/>
      <c r="R50" s="41"/>
      <c r="AC50" s="9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13.2" customHeight="1">
      <c r="A51" s="1"/>
      <c r="B51" s="5"/>
      <c r="G51" s="95"/>
      <c r="H51" s="96"/>
      <c r="I51" s="25"/>
      <c r="J51" s="25"/>
      <c r="K51" s="25"/>
      <c r="L51" s="25"/>
      <c r="M51" s="25"/>
      <c r="N51" s="78"/>
      <c r="O51" s="95"/>
      <c r="AC51" s="9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13.2" customHeight="1">
      <c r="A52" s="1"/>
      <c r="B52" s="5"/>
      <c r="H52" s="96"/>
      <c r="I52" s="25"/>
      <c r="J52" s="25"/>
      <c r="K52" s="25"/>
      <c r="L52" s="25"/>
      <c r="M52" s="25"/>
      <c r="N52" s="78"/>
      <c r="AC52" s="9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13.2" customHeight="1">
      <c r="A53" s="1"/>
      <c r="B53" s="5"/>
      <c r="H53" s="96"/>
      <c r="I53" s="25"/>
      <c r="J53" s="25"/>
      <c r="K53" s="25"/>
      <c r="L53" s="25"/>
      <c r="M53" s="25"/>
      <c r="N53" s="78"/>
      <c r="AC53" s="9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13.2" customHeight="1">
      <c r="A54" s="1"/>
      <c r="B54" s="5"/>
      <c r="H54" s="97"/>
      <c r="I54" s="98"/>
      <c r="J54" s="98"/>
      <c r="K54" s="98"/>
      <c r="L54" s="98"/>
      <c r="M54" s="98"/>
      <c r="N54" s="99"/>
      <c r="X54" s="7"/>
      <c r="Y54" s="7"/>
      <c r="Z54" s="7"/>
      <c r="AA54" s="7"/>
      <c r="AC54" s="9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13.2" customHeight="1">
      <c r="A55" s="1"/>
      <c r="B55" s="5"/>
      <c r="D55" s="175" t="s">
        <v>54</v>
      </c>
      <c r="AC55" s="9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13.2" customHeight="1">
      <c r="A56" s="1"/>
      <c r="B56" s="5"/>
      <c r="AC56" s="9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13.2" customHeight="1">
      <c r="A57" s="1"/>
      <c r="B57" s="5"/>
      <c r="P57" s="49"/>
      <c r="Q57" s="41"/>
      <c r="R57" s="45"/>
      <c r="AC57" s="9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13.2" customHeight="1">
      <c r="A58" s="1"/>
      <c r="B58" s="5"/>
      <c r="P58" s="63"/>
      <c r="Q58" s="64"/>
      <c r="R58" s="65"/>
      <c r="S58" s="94"/>
      <c r="X58" s="50" t="s">
        <v>52</v>
      </c>
      <c r="Y58" s="7"/>
      <c r="Z58" s="7"/>
      <c r="AA58" s="51" t="s">
        <v>48</v>
      </c>
      <c r="AC58" s="9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13.2" customHeight="1">
      <c r="A59" s="1"/>
      <c r="B59" s="5"/>
      <c r="N59" s="35"/>
      <c r="O59" s="130"/>
      <c r="X59" s="52" t="s">
        <v>10</v>
      </c>
      <c r="Y59" s="7"/>
      <c r="Z59" s="7"/>
      <c r="AA59" s="53" t="s">
        <v>49</v>
      </c>
      <c r="AC59" s="9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13.2" customHeight="1">
      <c r="A60" s="1"/>
      <c r="B60" s="5"/>
      <c r="N60" s="41"/>
      <c r="O60" s="77"/>
      <c r="X60" s="52" t="s">
        <v>11</v>
      </c>
      <c r="Y60" s="7"/>
      <c r="Z60" s="7"/>
      <c r="AA60" s="56">
        <v>4.9000000000000004</v>
      </c>
      <c r="AC60" s="9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13.2" customHeight="1">
      <c r="A61" s="1"/>
      <c r="B61" s="5"/>
      <c r="N61" s="64"/>
      <c r="O61" s="201"/>
      <c r="X61" s="52" t="s">
        <v>12</v>
      </c>
      <c r="Y61" s="7"/>
      <c r="Z61" s="7"/>
      <c r="AA61" s="7"/>
      <c r="AC61" s="9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13.2" customHeight="1">
      <c r="A62" s="1"/>
      <c r="B62" s="5"/>
      <c r="O62" s="130"/>
      <c r="X62" s="7"/>
      <c r="Y62" s="7"/>
      <c r="Z62" s="7"/>
      <c r="AA62" s="7"/>
      <c r="AC62" s="9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13.2" customHeight="1">
      <c r="A63" s="1"/>
      <c r="B63" s="5"/>
      <c r="D63" s="100" t="s">
        <v>18</v>
      </c>
      <c r="E63" s="101"/>
      <c r="G63" s="100" t="s">
        <v>39</v>
      </c>
      <c r="O63" s="77"/>
      <c r="X63" s="57" t="s">
        <v>13</v>
      </c>
      <c r="Y63" s="57"/>
      <c r="Z63" s="57"/>
      <c r="AA63" s="51" t="s">
        <v>50</v>
      </c>
      <c r="AC63" s="9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13.2" customHeight="1">
      <c r="A64" s="1"/>
      <c r="B64" s="5"/>
      <c r="D64" s="100" t="s">
        <v>19</v>
      </c>
      <c r="E64" s="101"/>
      <c r="G64" s="100" t="s">
        <v>20</v>
      </c>
      <c r="X64" s="57" t="s">
        <v>14</v>
      </c>
      <c r="Y64" s="57"/>
      <c r="Z64" s="57"/>
      <c r="AA64" s="51" t="s">
        <v>51</v>
      </c>
      <c r="AC64" s="9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>
      <c r="A65" s="1"/>
      <c r="B65" s="5"/>
      <c r="AC65" s="9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13.2" customHeight="1">
      <c r="A66" s="1"/>
      <c r="B66" s="102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4"/>
      <c r="AC66" s="105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s="2" customFormat="1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3"/>
      <c r="AC67" s="4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s="2" customFormat="1">
      <c r="A68" s="1"/>
      <c r="B68" s="5"/>
      <c r="C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5"/>
      <c r="AC68" s="6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s="2" customFormat="1">
      <c r="A69" s="1"/>
      <c r="B69" s="5"/>
      <c r="C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5"/>
      <c r="AC69" s="6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13.2" customHeight="1">
      <c r="A70" s="1"/>
      <c r="B70" s="5"/>
      <c r="C70" s="6"/>
      <c r="D70" s="2"/>
      <c r="E70" s="2"/>
      <c r="F70" s="2"/>
      <c r="G70" s="2"/>
      <c r="H70" s="2"/>
      <c r="I70" s="2"/>
      <c r="X70" s="7"/>
      <c r="Y70" s="7"/>
      <c r="Z70" s="7"/>
      <c r="AA70" s="7"/>
      <c r="AC70" s="9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13.2" customHeight="1">
      <c r="A71" s="1"/>
      <c r="B71" s="5"/>
      <c r="C71" s="6"/>
      <c r="D71" s="2"/>
      <c r="E71" s="2"/>
      <c r="F71" s="2"/>
      <c r="G71" s="2"/>
      <c r="H71" s="2"/>
      <c r="I71" s="2"/>
      <c r="X71" s="202" t="s">
        <v>21</v>
      </c>
      <c r="Y71" s="2"/>
      <c r="Z71" s="2"/>
      <c r="AA71" s="2"/>
      <c r="AC71" s="9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13.2" customHeight="1">
      <c r="A72" s="1"/>
      <c r="B72" s="5"/>
      <c r="X72" s="2"/>
      <c r="Y72" s="2"/>
      <c r="Z72" s="2"/>
      <c r="AA72" s="205"/>
      <c r="AC72" s="9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13.2" customHeight="1">
      <c r="A73" s="1"/>
      <c r="B73" s="5"/>
      <c r="X73" s="6" t="s">
        <v>63</v>
      </c>
      <c r="Y73" s="6"/>
      <c r="Z73" s="6"/>
      <c r="AA73" s="210" t="str">
        <f>CONCATENATE(F76+H76+K76+M76+O76-0.3, " cm"," x ",R79," cm")</f>
        <v>19,7 cm x 3 cm</v>
      </c>
      <c r="AC73" s="9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13.2" customHeight="1">
      <c r="A74" s="1"/>
      <c r="B74" s="5"/>
      <c r="X74" s="230" t="s">
        <v>23</v>
      </c>
      <c r="Y74" s="6"/>
      <c r="Z74" s="6"/>
      <c r="AA74" s="210" t="str">
        <f>CONCATENATE(F76," / ",F76+H76-0.1," / ",F76+H76-0.2+K76," / ", F76+H76-0.3+K76+M76)</f>
        <v>2 / 2,9 / 16,8 / 17,7</v>
      </c>
      <c r="AC74" s="9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13.2" customHeight="1">
      <c r="A75" s="1"/>
      <c r="B75" s="5"/>
      <c r="X75" s="230" t="s">
        <v>24</v>
      </c>
      <c r="Y75" s="2"/>
      <c r="Z75" s="2"/>
      <c r="AA75" s="205" t="str">
        <f>CONCATENATE(K76-0.2, " cm"," x ",R79," cm")</f>
        <v>13,8 cm x 3 cm</v>
      </c>
      <c r="AC75" s="9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13.2" customHeight="1">
      <c r="A76" s="1"/>
      <c r="B76" s="5"/>
      <c r="F76" s="217">
        <v>2</v>
      </c>
      <c r="G76" s="217"/>
      <c r="H76" s="218">
        <f>AA11</f>
        <v>1</v>
      </c>
      <c r="I76" s="218"/>
      <c r="J76" s="16"/>
      <c r="K76" s="16">
        <f>AA7</f>
        <v>14</v>
      </c>
      <c r="L76" s="16"/>
      <c r="M76" s="219">
        <f>AA11</f>
        <v>1</v>
      </c>
      <c r="N76" s="219"/>
      <c r="O76" s="217">
        <f>F76</f>
        <v>2</v>
      </c>
      <c r="P76" s="217"/>
      <c r="X76" s="230" t="s">
        <v>25</v>
      </c>
      <c r="Y76" s="2"/>
      <c r="Z76" s="2"/>
      <c r="AA76" s="205" t="str">
        <f>CONCATENATE(K76-0.3, " cm"," x ",R79-0.3," cm")</f>
        <v>13,7 cm x 2,7 cm</v>
      </c>
      <c r="AC76" s="9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13.2" customHeight="1">
      <c r="A77" s="1"/>
      <c r="B77" s="5"/>
      <c r="F77" s="109"/>
      <c r="G77" s="110"/>
      <c r="H77" s="85"/>
      <c r="I77" s="111"/>
      <c r="J77" s="112"/>
      <c r="K77" s="112"/>
      <c r="L77" s="112"/>
      <c r="M77" s="113"/>
      <c r="N77" s="85"/>
      <c r="O77" s="114"/>
      <c r="P77" s="115"/>
      <c r="S77" s="224" t="s">
        <v>26</v>
      </c>
      <c r="X77" s="2"/>
      <c r="Y77" s="2"/>
      <c r="Z77" s="2"/>
      <c r="AA77" s="2"/>
      <c r="AC77" s="9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13.2" customHeight="1">
      <c r="A78" s="1"/>
      <c r="B78" s="5"/>
      <c r="D78" s="211">
        <f>R79</f>
        <v>3</v>
      </c>
      <c r="E78" s="214"/>
      <c r="F78" s="116"/>
      <c r="G78" s="117"/>
      <c r="H78" s="34"/>
      <c r="I78" s="49"/>
      <c r="J78" s="41"/>
      <c r="K78" s="55" t="s">
        <v>22</v>
      </c>
      <c r="L78" s="41"/>
      <c r="M78" s="45"/>
      <c r="N78" s="34"/>
      <c r="O78" s="118"/>
      <c r="P78" s="119"/>
      <c r="S78" s="224" t="s">
        <v>27</v>
      </c>
      <c r="X78" s="6" t="s">
        <v>64</v>
      </c>
      <c r="Y78" s="2"/>
      <c r="Z78" s="2"/>
      <c r="AA78" s="210" t="str">
        <f>CONCATENATE(E82+G82+K82+N82+P82, " cm"," x ",R79," cm")</f>
        <v>22,3 cm x 3 cm</v>
      </c>
      <c r="AC78" s="9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13.2" customHeight="1" thickBot="1">
      <c r="A79" s="1"/>
      <c r="B79" s="5"/>
      <c r="F79" s="120"/>
      <c r="G79" s="121"/>
      <c r="H79" s="90"/>
      <c r="I79" s="122"/>
      <c r="J79" s="84"/>
      <c r="K79" s="84"/>
      <c r="L79" s="84"/>
      <c r="M79" s="123"/>
      <c r="N79" s="90"/>
      <c r="O79" s="124"/>
      <c r="P79" s="125"/>
      <c r="R79" s="186">
        <v>3</v>
      </c>
      <c r="S79" s="187"/>
      <c r="T79" s="188"/>
      <c r="X79" s="230" t="s">
        <v>23</v>
      </c>
      <c r="Y79" s="6"/>
      <c r="Z79" s="6"/>
      <c r="AA79" s="210" t="str">
        <f>CONCATENATE(E82," / ",E82+G82," / ",E82+G82+K82," / ", E82+G82+K82+N82)</f>
        <v>2 / 3,1 / 19,2 / 20,3</v>
      </c>
      <c r="AC79" s="9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13.2" customHeight="1">
      <c r="A80" s="1"/>
      <c r="B80" s="5"/>
      <c r="X80" s="230" t="s">
        <v>24</v>
      </c>
      <c r="Y80" s="2"/>
      <c r="Z80" s="2"/>
      <c r="AA80" s="205" t="str">
        <f>CONCATENATE(K82-0.2, " cm"," x ",R79," cm")</f>
        <v>15,9 cm x 3 cm</v>
      </c>
      <c r="AC80" s="9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13.2" customHeight="1">
      <c r="A81" s="1"/>
      <c r="B81" s="5"/>
      <c r="X81" s="230" t="s">
        <v>25</v>
      </c>
      <c r="Y81" s="2"/>
      <c r="Z81" s="2"/>
      <c r="AA81" s="205" t="str">
        <f>CONCATENATE(K82-0.3, " cm"," x ",R84-0.3," cm")</f>
        <v>15,8 cm x 2,7 cm</v>
      </c>
      <c r="AC81" s="9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13.2" customHeight="1">
      <c r="A82" s="1"/>
      <c r="B82" s="5"/>
      <c r="E82" s="217">
        <v>2</v>
      </c>
      <c r="F82" s="217"/>
      <c r="G82" s="218">
        <f>AA13+0.1</f>
        <v>1.1000000000000001</v>
      </c>
      <c r="H82" s="218"/>
      <c r="I82" s="16"/>
      <c r="J82" s="16"/>
      <c r="K82" s="16">
        <f>AA15+0.1</f>
        <v>16.100000000000001</v>
      </c>
      <c r="L82" s="16"/>
      <c r="M82" s="16"/>
      <c r="N82" s="219">
        <f>AA13+0.1</f>
        <v>1.1000000000000001</v>
      </c>
      <c r="O82" s="219"/>
      <c r="P82" s="217">
        <f>E82</f>
        <v>2</v>
      </c>
      <c r="Q82" s="217"/>
      <c r="X82" s="2"/>
      <c r="Y82" s="2"/>
      <c r="Z82" s="2"/>
      <c r="AA82" s="2"/>
      <c r="AC82" s="9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13.2" customHeight="1">
      <c r="A83" s="1"/>
      <c r="B83" s="5"/>
      <c r="E83" s="109"/>
      <c r="F83" s="110"/>
      <c r="G83" s="85"/>
      <c r="H83" s="112"/>
      <c r="I83" s="112"/>
      <c r="J83" s="112"/>
      <c r="K83" s="112"/>
      <c r="L83" s="112"/>
      <c r="M83" s="112"/>
      <c r="N83" s="112"/>
      <c r="O83" s="85"/>
      <c r="P83" s="114"/>
      <c r="Q83" s="115"/>
      <c r="X83" s="6" t="s">
        <v>65</v>
      </c>
      <c r="Y83" s="2"/>
      <c r="Z83" s="2"/>
      <c r="AA83" s="206" t="str">
        <f>CONCATENATE(E82+G82+K82+N82+P82, " cm"," x ",AA17+0.1," cm")</f>
        <v>22,3 cm x 10,1 cm</v>
      </c>
      <c r="AC83" s="9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13.2" customHeight="1">
      <c r="A84" s="1"/>
      <c r="B84" s="5"/>
      <c r="C84" s="215">
        <f>R79</f>
        <v>3</v>
      </c>
      <c r="D84" s="214"/>
      <c r="E84" s="116"/>
      <c r="F84" s="117"/>
      <c r="G84" s="34"/>
      <c r="H84" s="41"/>
      <c r="I84" s="41"/>
      <c r="J84" s="41"/>
      <c r="K84" s="55" t="s">
        <v>28</v>
      </c>
      <c r="L84" s="41"/>
      <c r="M84" s="41"/>
      <c r="N84" s="41"/>
      <c r="O84" s="34"/>
      <c r="P84" s="118"/>
      <c r="Q84" s="119"/>
      <c r="R84" s="212">
        <f>R79</f>
        <v>3</v>
      </c>
      <c r="S84" s="216"/>
      <c r="X84" s="230" t="s">
        <v>23</v>
      </c>
      <c r="Y84" s="2"/>
      <c r="Z84" s="2"/>
      <c r="AA84" s="205" t="str">
        <f>CONCATENATE(E82," / ",E82+G82," / ",E82+G82+K82," / ", E82+G82+K82+N82)</f>
        <v>2 / 3,1 / 19,2 / 20,3</v>
      </c>
      <c r="AC84" s="9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13.2" customHeight="1">
      <c r="A85" s="1"/>
      <c r="B85" s="5"/>
      <c r="E85" s="120"/>
      <c r="F85" s="121"/>
      <c r="G85" s="90"/>
      <c r="H85" s="84"/>
      <c r="I85" s="84"/>
      <c r="J85" s="84"/>
      <c r="K85" s="84"/>
      <c r="L85" s="84"/>
      <c r="M85" s="84"/>
      <c r="N85" s="84"/>
      <c r="O85" s="90"/>
      <c r="P85" s="124"/>
      <c r="Q85" s="125"/>
      <c r="X85" s="230" t="s">
        <v>24</v>
      </c>
      <c r="Y85" s="2"/>
      <c r="Z85" s="2"/>
      <c r="AA85" s="205" t="str">
        <f>CONCATENATE(K82-0.2, " cm"," x ",AA17+0.1," cm")</f>
        <v>15,9 cm x 10,1 cm</v>
      </c>
      <c r="AC85" s="9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13.2" customHeight="1">
      <c r="A86" s="1"/>
      <c r="B86" s="5"/>
      <c r="X86" s="230" t="s">
        <v>25</v>
      </c>
      <c r="Y86" s="2"/>
      <c r="Z86" s="2"/>
      <c r="AA86" s="2"/>
      <c r="AC86" s="9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13.2" customHeight="1">
      <c r="A87" s="1"/>
      <c r="B87" s="5"/>
      <c r="X87" s="2"/>
      <c r="Y87" s="2"/>
      <c r="Z87" s="2"/>
      <c r="AA87" s="2"/>
      <c r="AC87" s="9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13.2" customHeight="1">
      <c r="A88" s="1"/>
      <c r="B88" s="5"/>
      <c r="H88" s="41"/>
      <c r="I88" s="41"/>
      <c r="J88" s="41"/>
      <c r="K88" s="16">
        <f>AA15+0.1</f>
        <v>16.100000000000001</v>
      </c>
      <c r="L88" s="41"/>
      <c r="M88" s="41"/>
      <c r="N88" s="41"/>
      <c r="O88" s="41"/>
      <c r="X88" s="2"/>
      <c r="Y88" s="2"/>
      <c r="Z88" s="2"/>
      <c r="AA88" s="2"/>
      <c r="AC88" s="9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13.2" customHeight="1">
      <c r="A89" s="1"/>
      <c r="B89" s="5"/>
      <c r="H89" s="126"/>
      <c r="I89" s="127"/>
      <c r="J89" s="127"/>
      <c r="K89" s="127"/>
      <c r="L89" s="127"/>
      <c r="M89" s="127"/>
      <c r="N89" s="128"/>
      <c r="O89" s="212">
        <f>N82</f>
        <v>1.1000000000000001</v>
      </c>
      <c r="P89" s="211"/>
      <c r="X89" s="2" t="s">
        <v>66</v>
      </c>
      <c r="Y89" s="2"/>
      <c r="Z89" s="2"/>
      <c r="AA89" s="205" t="str">
        <f>CONCATENATE(K88," x ",O89+O95, " cm")</f>
        <v>16,1 x 11,2 cm</v>
      </c>
      <c r="AC89" s="9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13.2" customHeight="1">
      <c r="A90" s="1"/>
      <c r="B90" s="5"/>
      <c r="H90" s="129"/>
      <c r="I90" s="35"/>
      <c r="J90" s="35"/>
      <c r="K90" s="35"/>
      <c r="L90" s="35"/>
      <c r="M90" s="35"/>
      <c r="N90" s="130"/>
      <c r="O90" s="41"/>
      <c r="X90" s="230" t="s">
        <v>23</v>
      </c>
      <c r="Y90" s="2"/>
      <c r="Z90" s="2"/>
      <c r="AA90" s="206">
        <f>AA13+0.1</f>
        <v>1.1000000000000001</v>
      </c>
      <c r="AC90" s="9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13.2" customHeight="1">
      <c r="A91" s="1"/>
      <c r="B91" s="5"/>
      <c r="H91" s="131"/>
      <c r="I91" s="41"/>
      <c r="J91" s="41"/>
      <c r="K91" s="41"/>
      <c r="L91" s="41"/>
      <c r="M91" s="41"/>
      <c r="N91" s="77"/>
      <c r="O91" s="41"/>
      <c r="X91" s="230" t="s">
        <v>29</v>
      </c>
      <c r="Y91" s="2"/>
      <c r="Z91" s="2"/>
      <c r="AA91" s="205" t="str">
        <f>CONCATENATE(K88-0.3, " cm"," x ",O95-0.3," cm")</f>
        <v>15,8 cm x 9,8 cm</v>
      </c>
      <c r="AC91" s="9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13.2" customHeight="1">
      <c r="A92" s="1"/>
      <c r="B92" s="5"/>
      <c r="H92" s="131"/>
      <c r="I92" s="41"/>
      <c r="J92" s="41"/>
      <c r="K92" s="41"/>
      <c r="L92" s="41"/>
      <c r="M92" s="41"/>
      <c r="N92" s="77"/>
      <c r="O92" s="41"/>
      <c r="X92" s="230" t="s">
        <v>30</v>
      </c>
      <c r="Y92" s="2"/>
      <c r="Z92" s="2"/>
      <c r="AA92" s="205" t="str">
        <f>CONCATENATE(K88-0.6, " cm"," x ",O95-0.6," cm")</f>
        <v>15,5 cm x 9,5 cm</v>
      </c>
      <c r="AC92" s="9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13.2" customHeight="1">
      <c r="A93" s="1"/>
      <c r="B93" s="5"/>
      <c r="H93" s="131"/>
      <c r="I93" s="41"/>
      <c r="J93" s="41"/>
      <c r="K93" s="41"/>
      <c r="L93" s="41"/>
      <c r="M93" s="41"/>
      <c r="N93" s="77"/>
      <c r="O93" s="41"/>
      <c r="X93" s="2"/>
      <c r="Y93" s="2"/>
      <c r="Z93" s="2"/>
      <c r="AA93" s="2"/>
      <c r="AC93" s="9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13.2" customHeight="1">
      <c r="A94" s="1"/>
      <c r="B94" s="5"/>
      <c r="H94" s="131"/>
      <c r="I94" s="41"/>
      <c r="J94" s="41"/>
      <c r="K94" s="41"/>
      <c r="L94" s="41"/>
      <c r="M94" s="41"/>
      <c r="N94" s="77"/>
      <c r="O94" s="41"/>
      <c r="X94" s="2"/>
      <c r="Y94" s="2"/>
      <c r="Z94" s="2"/>
      <c r="AA94" s="205"/>
      <c r="AC94" s="9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13.2" customHeight="1">
      <c r="A95" s="1"/>
      <c r="B95" s="5"/>
      <c r="H95" s="131"/>
      <c r="I95" s="55"/>
      <c r="J95" s="55"/>
      <c r="K95" s="55" t="s">
        <v>31</v>
      </c>
      <c r="L95" s="55"/>
      <c r="M95" s="41"/>
      <c r="N95" s="77"/>
      <c r="O95" s="212">
        <f>AA17+0.1</f>
        <v>10.1</v>
      </c>
      <c r="P95" s="216"/>
      <c r="X95" s="2"/>
      <c r="Y95" s="2"/>
      <c r="Z95" s="2"/>
      <c r="AA95" s="205"/>
      <c r="AC95" s="9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13.2" customHeight="1">
      <c r="A96" s="1"/>
      <c r="B96" s="5"/>
      <c r="H96" s="131"/>
      <c r="I96" s="41"/>
      <c r="J96" s="41"/>
      <c r="K96" s="41"/>
      <c r="L96" s="41"/>
      <c r="M96" s="41"/>
      <c r="N96" s="77"/>
      <c r="O96" s="41"/>
      <c r="X96" s="2"/>
      <c r="Y96" s="2"/>
      <c r="Z96" s="2"/>
      <c r="AA96" s="2"/>
      <c r="AC96" s="9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13.2" customHeight="1">
      <c r="A97" s="1"/>
      <c r="B97" s="5"/>
      <c r="H97" s="131"/>
      <c r="I97" s="41"/>
      <c r="J97" s="41"/>
      <c r="K97" s="41"/>
      <c r="L97" s="41"/>
      <c r="M97" s="41"/>
      <c r="N97" s="77"/>
      <c r="O97" s="41"/>
      <c r="X97" s="2"/>
      <c r="Y97" s="2"/>
      <c r="Z97" s="2"/>
      <c r="AA97" s="2"/>
      <c r="AC97" s="9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>
      <c r="A98" s="1"/>
      <c r="B98" s="5"/>
      <c r="H98" s="131"/>
      <c r="I98" s="41"/>
      <c r="J98" s="41"/>
      <c r="K98" s="41"/>
      <c r="L98" s="41"/>
      <c r="M98" s="41"/>
      <c r="N98" s="77"/>
      <c r="O98" s="41"/>
      <c r="X98" s="2"/>
      <c r="Y98" s="2"/>
      <c r="Z98" s="2"/>
      <c r="AA98" s="2"/>
      <c r="AC98" s="9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>
      <c r="A99" s="1"/>
      <c r="B99" s="5"/>
      <c r="H99" s="131"/>
      <c r="I99" s="41"/>
      <c r="J99" s="41"/>
      <c r="K99" s="41"/>
      <c r="L99" s="41"/>
      <c r="M99" s="41"/>
      <c r="N99" s="77"/>
      <c r="O99" s="41"/>
      <c r="X99" s="2"/>
      <c r="Y99" s="2"/>
      <c r="Z99" s="2"/>
      <c r="AA99" s="2"/>
      <c r="AC99" s="9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>
      <c r="A100" s="1"/>
      <c r="B100" s="5"/>
      <c r="H100" s="132"/>
      <c r="I100" s="84"/>
      <c r="J100" s="84"/>
      <c r="K100" s="84"/>
      <c r="L100" s="84"/>
      <c r="M100" s="84"/>
      <c r="N100" s="133"/>
      <c r="O100" s="41"/>
      <c r="X100" s="2"/>
      <c r="Y100" s="2"/>
      <c r="Z100" s="2"/>
      <c r="AA100" s="2"/>
      <c r="AC100" s="9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>
      <c r="A101" s="1"/>
      <c r="B101" s="5"/>
      <c r="X101" s="2"/>
      <c r="Y101" s="2"/>
      <c r="Z101" s="2"/>
      <c r="AA101" s="205"/>
      <c r="AC101" s="9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>
      <c r="A102" s="1"/>
      <c r="B102" s="5"/>
      <c r="F102" s="232">
        <f>AA13+0.1</f>
        <v>1.1000000000000001</v>
      </c>
      <c r="G102" s="232"/>
      <c r="K102" s="16">
        <f>K88+0.1</f>
        <v>16.200000000000003</v>
      </c>
      <c r="O102" s="213">
        <f>F102</f>
        <v>1.1000000000000001</v>
      </c>
      <c r="P102" s="213"/>
      <c r="X102" s="2"/>
      <c r="Y102" s="2"/>
      <c r="Z102" s="2"/>
      <c r="AA102" s="2"/>
      <c r="AC102" s="9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>
      <c r="A103" s="1"/>
      <c r="B103" s="5"/>
      <c r="G103" s="79"/>
      <c r="H103" s="134"/>
      <c r="I103" s="135"/>
      <c r="J103" s="135"/>
      <c r="K103" s="135"/>
      <c r="L103" s="135"/>
      <c r="M103" s="135"/>
      <c r="N103" s="136"/>
      <c r="O103" s="79"/>
      <c r="P103" s="212">
        <f>O102</f>
        <v>1.1000000000000001</v>
      </c>
      <c r="Q103" s="211"/>
      <c r="X103" s="2" t="s">
        <v>67</v>
      </c>
      <c r="Y103" s="2"/>
      <c r="Z103" s="2"/>
      <c r="AA103" s="205" t="str">
        <f>CONCATENATE(F102+K102+O102," x ",P103+P109+P115, " cm")</f>
        <v>18,4 x 12,4 cm</v>
      </c>
      <c r="AC103" s="9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>
      <c r="A104" s="1"/>
      <c r="B104" s="5"/>
      <c r="G104" s="137"/>
      <c r="H104" s="138"/>
      <c r="I104" s="138"/>
      <c r="J104" s="138"/>
      <c r="K104" s="138"/>
      <c r="L104" s="138"/>
      <c r="M104" s="138"/>
      <c r="N104" s="138"/>
      <c r="O104" s="139"/>
      <c r="P104" s="16"/>
      <c r="X104" s="231" t="s">
        <v>10</v>
      </c>
      <c r="Y104" s="2"/>
      <c r="Z104" s="2"/>
      <c r="AA104" s="206">
        <f>P103</f>
        <v>1.1000000000000001</v>
      </c>
      <c r="AC104" s="9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>
      <c r="A105" s="1"/>
      <c r="B105" s="5"/>
      <c r="G105" s="40"/>
      <c r="H105" s="140"/>
      <c r="I105" s="140"/>
      <c r="J105" s="140"/>
      <c r="K105" s="140"/>
      <c r="L105" s="140"/>
      <c r="M105" s="140"/>
      <c r="N105" s="140"/>
      <c r="O105" s="141"/>
      <c r="P105" s="16"/>
      <c r="X105" s="230" t="s">
        <v>32</v>
      </c>
      <c r="Y105" s="2"/>
      <c r="Z105" s="2"/>
      <c r="AA105" s="205" t="str">
        <f>CONCATENATE(SUM(H102:N102)-0.3," x ",SUM(P104:P114)-0.3, " cm")</f>
        <v>15,9 x 9,9 cm</v>
      </c>
      <c r="AC105" s="9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>
      <c r="A106" s="1"/>
      <c r="B106" s="5"/>
      <c r="G106" s="40"/>
      <c r="H106" s="140"/>
      <c r="I106" s="140"/>
      <c r="J106" s="140"/>
      <c r="K106" s="140"/>
      <c r="L106" s="140"/>
      <c r="M106" s="140"/>
      <c r="N106" s="140"/>
      <c r="O106" s="141"/>
      <c r="P106" s="16"/>
      <c r="X106" s="230" t="s">
        <v>33</v>
      </c>
      <c r="Y106" s="2"/>
      <c r="Z106" s="2"/>
      <c r="AA106" s="205" t="str">
        <f>CONCATENATE(SUM(H102:N102)-0.6," x ",SUM(P104:P114)-0.6, " cm")</f>
        <v>15,6 x 9,6 cm</v>
      </c>
      <c r="AC106" s="9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>
      <c r="A107" s="1"/>
      <c r="B107" s="5"/>
      <c r="G107" s="40"/>
      <c r="H107" s="140"/>
      <c r="I107" s="140"/>
      <c r="J107" s="140"/>
      <c r="K107" s="140"/>
      <c r="L107" s="140"/>
      <c r="M107" s="140"/>
      <c r="N107" s="140"/>
      <c r="O107" s="141"/>
      <c r="P107" s="16"/>
      <c r="X107" s="2"/>
      <c r="Y107" s="2"/>
      <c r="Z107" s="2"/>
      <c r="AA107" s="2"/>
      <c r="AC107" s="9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>
      <c r="A108" s="1"/>
      <c r="B108" s="5"/>
      <c r="G108" s="40"/>
      <c r="H108" s="140"/>
      <c r="I108" s="140"/>
      <c r="J108" s="140"/>
      <c r="K108" s="140"/>
      <c r="L108" s="140"/>
      <c r="M108" s="140"/>
      <c r="N108" s="140"/>
      <c r="O108" s="141"/>
      <c r="P108" s="16"/>
      <c r="X108" s="2"/>
      <c r="Y108" s="2"/>
      <c r="Z108" s="2"/>
      <c r="AA108" s="2"/>
      <c r="AC108" s="9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>
      <c r="A109" s="1"/>
      <c r="B109" s="5"/>
      <c r="G109" s="40"/>
      <c r="H109" s="140"/>
      <c r="I109" s="142"/>
      <c r="J109" s="142"/>
      <c r="K109" s="55" t="s">
        <v>34</v>
      </c>
      <c r="L109" s="142"/>
      <c r="M109" s="140"/>
      <c r="N109" s="140"/>
      <c r="O109" s="141"/>
      <c r="P109" s="212">
        <f>O95+0.1</f>
        <v>10.199999999999999</v>
      </c>
      <c r="Q109" s="216"/>
      <c r="X109" s="2"/>
      <c r="Y109" s="2"/>
      <c r="Z109" s="2"/>
      <c r="AA109" s="2"/>
      <c r="AC109" s="9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>
      <c r="A110" s="1"/>
      <c r="B110" s="5"/>
      <c r="G110" s="40"/>
      <c r="H110" s="140"/>
      <c r="I110" s="140"/>
      <c r="J110" s="140"/>
      <c r="K110" s="140"/>
      <c r="L110" s="140"/>
      <c r="M110" s="140"/>
      <c r="N110" s="140"/>
      <c r="O110" s="141"/>
      <c r="P110" s="16"/>
      <c r="X110" s="2"/>
      <c r="Y110" s="2"/>
      <c r="Z110" s="2"/>
      <c r="AA110" s="2"/>
      <c r="AC110" s="9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>
      <c r="A111" s="1"/>
      <c r="B111" s="5"/>
      <c r="G111" s="40"/>
      <c r="H111" s="140"/>
      <c r="I111" s="140"/>
      <c r="J111" s="140"/>
      <c r="K111" s="140"/>
      <c r="L111" s="140"/>
      <c r="M111" s="140"/>
      <c r="N111" s="140"/>
      <c r="O111" s="141"/>
      <c r="P111" s="16"/>
      <c r="X111" s="2"/>
      <c r="Y111" s="2"/>
      <c r="Z111" s="2"/>
      <c r="AA111" s="2"/>
      <c r="AC111" s="9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>
      <c r="A112" s="1"/>
      <c r="B112" s="5"/>
      <c r="G112" s="40"/>
      <c r="H112" s="140"/>
      <c r="I112" s="140"/>
      <c r="J112" s="140"/>
      <c r="K112" s="140"/>
      <c r="L112" s="140"/>
      <c r="M112" s="140"/>
      <c r="N112" s="140"/>
      <c r="O112" s="141"/>
      <c r="P112" s="16"/>
      <c r="X112" s="2"/>
      <c r="Y112" s="2"/>
      <c r="Z112" s="2"/>
      <c r="AA112" s="2"/>
      <c r="AC112" s="9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>
      <c r="A113" s="1"/>
      <c r="B113" s="5"/>
      <c r="G113" s="40"/>
      <c r="H113" s="140"/>
      <c r="I113" s="140"/>
      <c r="J113" s="140"/>
      <c r="K113" s="140"/>
      <c r="L113" s="140"/>
      <c r="M113" s="140"/>
      <c r="N113" s="140"/>
      <c r="O113" s="141"/>
      <c r="P113" s="16"/>
      <c r="X113" s="2"/>
      <c r="Y113" s="2"/>
      <c r="Z113" s="2"/>
      <c r="AA113" s="2"/>
      <c r="AC113" s="9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>
      <c r="A114" s="1"/>
      <c r="B114" s="5"/>
      <c r="G114" s="143"/>
      <c r="H114" s="140"/>
      <c r="I114" s="140"/>
      <c r="J114" s="140"/>
      <c r="K114" s="140"/>
      <c r="L114" s="140"/>
      <c r="M114" s="140"/>
      <c r="N114" s="140"/>
      <c r="O114" s="144"/>
      <c r="P114" s="16"/>
      <c r="X114" s="2"/>
      <c r="Y114" s="2"/>
      <c r="Z114" s="2"/>
      <c r="AA114" s="2"/>
      <c r="AC114" s="9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>
      <c r="A115" s="1"/>
      <c r="B115" s="5"/>
      <c r="G115" s="95"/>
      <c r="H115" s="145"/>
      <c r="I115" s="146"/>
      <c r="J115" s="146"/>
      <c r="K115" s="146"/>
      <c r="L115" s="146"/>
      <c r="M115" s="146"/>
      <c r="N115" s="147"/>
      <c r="O115" s="95"/>
      <c r="P115" s="212">
        <f>P103</f>
        <v>1.1000000000000001</v>
      </c>
      <c r="Q115" s="211"/>
      <c r="X115" s="2"/>
      <c r="Y115" s="2"/>
      <c r="Z115" s="2"/>
      <c r="AA115" s="2"/>
      <c r="AC115" s="9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13.2" customHeight="1">
      <c r="A116" s="1"/>
      <c r="B116" s="5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X116" s="2"/>
      <c r="Y116" s="2"/>
      <c r="Z116" s="2"/>
      <c r="AA116" s="2"/>
      <c r="AC116" s="9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13.2" customHeight="1">
      <c r="A117" s="1"/>
      <c r="B117" s="5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X117" s="2"/>
      <c r="Y117" s="2"/>
      <c r="Z117" s="2"/>
      <c r="AA117" s="2"/>
      <c r="AC117" s="9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13.2" customHeight="1">
      <c r="A118" s="1"/>
      <c r="B118" s="5"/>
      <c r="H118" s="126"/>
      <c r="I118" s="127"/>
      <c r="J118" s="127"/>
      <c r="K118" s="127"/>
      <c r="L118" s="127"/>
      <c r="M118" s="127"/>
      <c r="N118" s="128"/>
      <c r="O118" s="212">
        <f>O102</f>
        <v>1.1000000000000001</v>
      </c>
      <c r="P118" s="211"/>
      <c r="X118" s="2" t="s">
        <v>68</v>
      </c>
      <c r="Y118" s="2"/>
      <c r="Z118" s="2"/>
      <c r="AA118" s="205" t="str">
        <f>AA103</f>
        <v>18,4 x 12,4 cm</v>
      </c>
      <c r="AC118" s="9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13.2" customHeight="1">
      <c r="A119" s="1"/>
      <c r="B119" s="5"/>
      <c r="G119" s="189"/>
      <c r="H119" s="129"/>
      <c r="I119" s="35"/>
      <c r="J119" s="35"/>
      <c r="K119" s="35"/>
      <c r="L119" s="35"/>
      <c r="M119" s="35"/>
      <c r="N119" s="130"/>
      <c r="O119" s="191"/>
      <c r="X119" s="230" t="s">
        <v>23</v>
      </c>
      <c r="Y119" s="2"/>
      <c r="Z119" s="2"/>
      <c r="AA119" s="206">
        <f>AA104</f>
        <v>1.1000000000000001</v>
      </c>
      <c r="AC119" s="9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13.2" customHeight="1">
      <c r="A120" s="1"/>
      <c r="B120" s="5"/>
      <c r="G120" s="189"/>
      <c r="H120" s="131"/>
      <c r="I120" s="41"/>
      <c r="J120" s="41"/>
      <c r="K120" s="41"/>
      <c r="L120" s="41"/>
      <c r="M120" s="41"/>
      <c r="N120" s="77"/>
      <c r="O120" s="191"/>
      <c r="X120" s="230" t="s">
        <v>32</v>
      </c>
      <c r="Y120" s="2"/>
      <c r="Z120" s="2"/>
      <c r="AA120" s="205" t="str">
        <f>AA105</f>
        <v>15,9 x 9,9 cm</v>
      </c>
      <c r="AC120" s="9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13.2" customHeight="1">
      <c r="A121" s="1"/>
      <c r="B121" s="5"/>
      <c r="G121" s="189"/>
      <c r="H121" s="131"/>
      <c r="I121" s="41"/>
      <c r="J121" s="41"/>
      <c r="K121" s="41"/>
      <c r="L121" s="41"/>
      <c r="M121" s="41"/>
      <c r="N121" s="77"/>
      <c r="O121" s="191"/>
      <c r="X121" s="230" t="s">
        <v>33</v>
      </c>
      <c r="Y121" s="2"/>
      <c r="Z121" s="2"/>
      <c r="AA121" s="205" t="str">
        <f>AA106</f>
        <v>15,6 x 9,6 cm</v>
      </c>
      <c r="AC121" s="9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13.2" customHeight="1">
      <c r="A122" s="1"/>
      <c r="B122" s="5"/>
      <c r="G122" s="189"/>
      <c r="H122" s="131"/>
      <c r="I122" s="41"/>
      <c r="J122" s="41"/>
      <c r="K122" s="41"/>
      <c r="L122" s="41"/>
      <c r="M122" s="41"/>
      <c r="N122" s="77"/>
      <c r="O122" s="191"/>
      <c r="X122" s="2"/>
      <c r="Y122" s="2"/>
      <c r="Z122" s="2"/>
      <c r="AA122" s="2"/>
      <c r="AC122" s="9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13.2" customHeight="1">
      <c r="A123" s="1"/>
      <c r="B123" s="5"/>
      <c r="G123" s="189"/>
      <c r="H123" s="131"/>
      <c r="I123" s="41"/>
      <c r="J123" s="41"/>
      <c r="K123" s="41"/>
      <c r="L123" s="41"/>
      <c r="M123" s="41"/>
      <c r="N123" s="77"/>
      <c r="O123" s="191"/>
      <c r="X123" s="2"/>
      <c r="Y123" s="2"/>
      <c r="Z123" s="2"/>
      <c r="AA123" s="205"/>
      <c r="AC123" s="9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13.2" customHeight="1">
      <c r="A124" s="1"/>
      <c r="B124" s="5"/>
      <c r="G124" s="189"/>
      <c r="H124" s="131"/>
      <c r="I124" s="55"/>
      <c r="J124" s="55"/>
      <c r="K124" s="55" t="s">
        <v>40</v>
      </c>
      <c r="L124" s="55"/>
      <c r="M124" s="41"/>
      <c r="N124" s="77"/>
      <c r="O124" s="191"/>
      <c r="P124" s="216">
        <f>P109</f>
        <v>10.199999999999999</v>
      </c>
      <c r="Q124" s="216"/>
      <c r="X124" s="2"/>
      <c r="Y124" s="2"/>
      <c r="Z124" s="2"/>
      <c r="AA124" s="205"/>
      <c r="AC124" s="9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13.2" customHeight="1">
      <c r="A125" s="1"/>
      <c r="B125" s="5"/>
      <c r="G125" s="189"/>
      <c r="H125" s="131"/>
      <c r="I125" s="41"/>
      <c r="J125" s="41"/>
      <c r="K125" s="41"/>
      <c r="L125" s="41"/>
      <c r="M125" s="41"/>
      <c r="N125" s="77"/>
      <c r="O125" s="191"/>
      <c r="X125" s="2"/>
      <c r="Y125" s="2"/>
      <c r="Z125" s="2"/>
      <c r="AA125" s="2"/>
      <c r="AC125" s="9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13.2" customHeight="1">
      <c r="A126" s="1"/>
      <c r="B126" s="5"/>
      <c r="G126" s="189"/>
      <c r="H126" s="131"/>
      <c r="I126" s="41"/>
      <c r="J126" s="41"/>
      <c r="K126" s="41"/>
      <c r="L126" s="41"/>
      <c r="M126" s="41"/>
      <c r="N126" s="77"/>
      <c r="O126" s="191"/>
      <c r="X126" s="2"/>
      <c r="Y126" s="2"/>
      <c r="Z126" s="2"/>
      <c r="AA126" s="2"/>
      <c r="AC126" s="9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>
      <c r="A127" s="1"/>
      <c r="B127" s="5"/>
      <c r="G127" s="189"/>
      <c r="H127" s="131"/>
      <c r="I127" s="41"/>
      <c r="J127" s="41"/>
      <c r="K127" s="41"/>
      <c r="L127" s="41"/>
      <c r="M127" s="41"/>
      <c r="N127" s="77"/>
      <c r="O127" s="191"/>
      <c r="X127" s="2"/>
      <c r="Y127" s="2"/>
      <c r="Z127" s="2"/>
      <c r="AA127" s="2"/>
      <c r="AC127" s="9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>
      <c r="A128" s="1"/>
      <c r="B128" s="5"/>
      <c r="G128" s="189"/>
      <c r="H128" s="131"/>
      <c r="I128" s="41"/>
      <c r="J128" s="41"/>
      <c r="K128" s="41"/>
      <c r="L128" s="41"/>
      <c r="M128" s="41"/>
      <c r="N128" s="77"/>
      <c r="O128" s="191"/>
      <c r="X128" s="2"/>
      <c r="Y128" s="2"/>
      <c r="Z128" s="2"/>
      <c r="AA128" s="2"/>
      <c r="AC128" s="9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>
      <c r="A129" s="1"/>
      <c r="B129" s="5"/>
      <c r="G129" s="190"/>
      <c r="H129" s="132"/>
      <c r="I129" s="84"/>
      <c r="J129" s="84"/>
      <c r="K129" s="84"/>
      <c r="L129" s="84"/>
      <c r="M129" s="84"/>
      <c r="N129" s="133"/>
      <c r="O129" s="192"/>
      <c r="X129" s="2"/>
      <c r="Y129" s="2"/>
      <c r="Z129" s="2"/>
      <c r="AA129" s="2"/>
      <c r="AC129" s="9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13.2" customHeight="1">
      <c r="A130" s="1"/>
      <c r="B130" s="5"/>
      <c r="F130" s="148"/>
      <c r="G130" s="95"/>
      <c r="H130" s="145"/>
      <c r="I130" s="146"/>
      <c r="J130" s="146"/>
      <c r="K130" s="146"/>
      <c r="L130" s="146"/>
      <c r="M130" s="146"/>
      <c r="N130" s="147"/>
      <c r="O130" s="95"/>
      <c r="P130" s="212">
        <f>P115</f>
        <v>1.1000000000000001</v>
      </c>
      <c r="Q130" s="211"/>
      <c r="R130" s="148"/>
      <c r="S130" s="148"/>
      <c r="T130" s="148"/>
      <c r="U130" s="148"/>
      <c r="V130" s="148"/>
      <c r="W130" s="148"/>
      <c r="X130" s="148"/>
      <c r="Y130" s="2"/>
      <c r="Z130" s="2"/>
      <c r="AA130" s="148"/>
      <c r="AC130" s="9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13.2" customHeight="1">
      <c r="A131" s="1"/>
      <c r="B131" s="5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2"/>
      <c r="Z131" s="2"/>
      <c r="AA131" s="148"/>
      <c r="AC131" s="9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13.2" customHeight="1">
      <c r="A132" s="1"/>
      <c r="B132" s="5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2"/>
      <c r="Z132" s="2"/>
      <c r="AA132" s="148"/>
      <c r="AC132" s="9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13.2" customHeight="1">
      <c r="A133" s="1"/>
      <c r="B133" s="5"/>
      <c r="D133" s="148"/>
      <c r="E133" s="148"/>
      <c r="F133" s="148"/>
      <c r="G133" s="232">
        <f>IF(R136=0,AA13-0.1,R136)</f>
        <v>0.9</v>
      </c>
      <c r="H133" s="232"/>
      <c r="I133" s="16"/>
      <c r="J133" s="16"/>
      <c r="K133" s="16">
        <f>AA7-0.1</f>
        <v>13.9</v>
      </c>
      <c r="L133" s="16"/>
      <c r="M133" s="16"/>
      <c r="N133" s="213">
        <f>G133</f>
        <v>0.9</v>
      </c>
      <c r="O133" s="213"/>
      <c r="P133" s="148"/>
      <c r="Q133" s="148"/>
      <c r="R133" s="148"/>
      <c r="X133" s="2"/>
      <c r="Y133" s="2"/>
      <c r="Z133" s="2"/>
      <c r="AA133" s="2"/>
      <c r="AC133" s="9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13.2" customHeight="1">
      <c r="A134" s="1"/>
      <c r="B134" s="5"/>
      <c r="D134" s="148"/>
      <c r="E134" s="148"/>
      <c r="F134" s="148"/>
      <c r="G134" s="148"/>
      <c r="H134" s="79"/>
      <c r="I134" s="134"/>
      <c r="J134" s="135"/>
      <c r="K134" s="135"/>
      <c r="L134" s="135"/>
      <c r="M134" s="135"/>
      <c r="N134" s="79"/>
      <c r="O134" s="212">
        <f>G133</f>
        <v>0.9</v>
      </c>
      <c r="P134" s="211"/>
      <c r="Q134" s="148"/>
      <c r="R134" s="225"/>
      <c r="S134" s="227" t="s">
        <v>35</v>
      </c>
      <c r="T134" s="175"/>
      <c r="X134" s="2" t="s">
        <v>69</v>
      </c>
      <c r="Y134" s="2"/>
      <c r="Z134" s="2"/>
      <c r="AA134" s="205" t="str">
        <f>CONCATENATE(G133+K133+N133," x ",O134+O139+O144, " cm")</f>
        <v>15,7 x 9,7 cm</v>
      </c>
      <c r="AC134" s="9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13.2" customHeight="1">
      <c r="A135" s="1"/>
      <c r="B135" s="5"/>
      <c r="D135" s="148"/>
      <c r="E135" s="148"/>
      <c r="F135" s="148"/>
      <c r="G135" s="148"/>
      <c r="H135" s="137"/>
      <c r="I135" s="148"/>
      <c r="J135" s="148"/>
      <c r="K135" s="148"/>
      <c r="L135" s="148"/>
      <c r="M135" s="148"/>
      <c r="N135" s="139"/>
      <c r="O135" s="16"/>
      <c r="P135" s="148"/>
      <c r="Q135" s="148"/>
      <c r="R135" s="225"/>
      <c r="S135" s="227" t="s">
        <v>36</v>
      </c>
      <c r="T135" s="175"/>
      <c r="X135" s="231" t="s">
        <v>10</v>
      </c>
      <c r="Y135" s="2"/>
      <c r="Z135" s="2"/>
      <c r="AA135" s="206">
        <f>IF(R136=0,O134,R136)</f>
        <v>0.9</v>
      </c>
      <c r="AC135" s="9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13.2" customHeight="1" thickBot="1">
      <c r="A136" s="1"/>
      <c r="B136" s="5"/>
      <c r="D136" s="148"/>
      <c r="E136" s="148"/>
      <c r="F136" s="148"/>
      <c r="G136" s="148"/>
      <c r="H136" s="40"/>
      <c r="I136" s="148"/>
      <c r="J136" s="148"/>
      <c r="K136" s="148"/>
      <c r="L136" s="148"/>
      <c r="M136" s="148"/>
      <c r="N136" s="141"/>
      <c r="O136" s="16"/>
      <c r="P136" s="148"/>
      <c r="Q136" s="148"/>
      <c r="R136" s="228"/>
      <c r="S136" s="229"/>
      <c r="T136" s="226"/>
      <c r="X136" s="230" t="s">
        <v>32</v>
      </c>
      <c r="Y136" s="2"/>
      <c r="Z136" s="2"/>
      <c r="AA136" s="205" t="str">
        <f>CONCATENATE(SUM(I133:M133)-0.3," x ",SUM(O135:O143)-0.3, " cm")</f>
        <v>13,6 x 7,6 cm</v>
      </c>
      <c r="AC136" s="9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13.2" customHeight="1">
      <c r="A137" s="1"/>
      <c r="B137" s="5"/>
      <c r="D137" s="148"/>
      <c r="E137" s="148"/>
      <c r="F137" s="148"/>
      <c r="G137" s="148"/>
      <c r="H137" s="40"/>
      <c r="I137" s="148"/>
      <c r="J137" s="148"/>
      <c r="K137" s="148"/>
      <c r="L137" s="148"/>
      <c r="M137" s="148"/>
      <c r="N137" s="141"/>
      <c r="O137" s="16"/>
      <c r="P137" s="148"/>
      <c r="Q137" s="148"/>
      <c r="R137" s="225"/>
      <c r="S137" s="227" t="s">
        <v>37</v>
      </c>
      <c r="T137" s="175"/>
      <c r="X137" s="230" t="s">
        <v>33</v>
      </c>
      <c r="Y137" s="2"/>
      <c r="Z137" s="2"/>
      <c r="AA137" s="205" t="str">
        <f>CONCATENATE(SUM(I133:M133)-0.6," x ",SUM(O135:O143)-0.6, " cm")</f>
        <v>13,3 x 7,3 cm</v>
      </c>
      <c r="AC137" s="9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13.2" customHeight="1">
      <c r="A138" s="1"/>
      <c r="B138" s="5"/>
      <c r="D138" s="148"/>
      <c r="E138" s="148"/>
      <c r="F138" s="148"/>
      <c r="G138" s="148"/>
      <c r="H138" s="40"/>
      <c r="I138" s="148"/>
      <c r="J138" s="148"/>
      <c r="K138" s="148"/>
      <c r="L138" s="148"/>
      <c r="M138" s="148"/>
      <c r="N138" s="141"/>
      <c r="O138" s="16"/>
      <c r="P138" s="148"/>
      <c r="Q138" s="148"/>
      <c r="R138" s="148"/>
      <c r="X138" s="2"/>
      <c r="Y138" s="2"/>
      <c r="Z138" s="2"/>
      <c r="AA138" s="2"/>
      <c r="AC138" s="9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13.2" customHeight="1">
      <c r="A139" s="1"/>
      <c r="B139" s="5"/>
      <c r="D139" s="148"/>
      <c r="E139" s="148"/>
      <c r="F139" s="148"/>
      <c r="G139" s="148"/>
      <c r="H139" s="40"/>
      <c r="I139" s="148"/>
      <c r="J139" s="148"/>
      <c r="K139" s="55" t="s">
        <v>41</v>
      </c>
      <c r="L139" s="148"/>
      <c r="M139" s="148"/>
      <c r="N139" s="141"/>
      <c r="O139" s="212">
        <f>AA9-0.1</f>
        <v>7.9</v>
      </c>
      <c r="P139" s="211"/>
      <c r="Q139" s="148"/>
      <c r="R139" s="148"/>
      <c r="X139" s="2"/>
      <c r="Y139" s="2"/>
      <c r="Z139" s="2"/>
      <c r="AA139" s="2"/>
      <c r="AC139" s="9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13.2" customHeight="1">
      <c r="A140" s="1"/>
      <c r="B140" s="5"/>
      <c r="D140" s="148"/>
      <c r="E140" s="148"/>
      <c r="F140" s="148"/>
      <c r="G140" s="148"/>
      <c r="H140" s="40"/>
      <c r="I140" s="148"/>
      <c r="J140" s="148"/>
      <c r="K140" s="148"/>
      <c r="L140" s="148"/>
      <c r="M140" s="148"/>
      <c r="N140" s="141"/>
      <c r="O140" s="16"/>
      <c r="P140" s="148"/>
      <c r="Q140" s="148"/>
      <c r="R140" s="148"/>
      <c r="X140" s="2"/>
      <c r="Y140" s="2"/>
      <c r="Z140" s="2"/>
      <c r="AA140" s="2"/>
      <c r="AC140" s="9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13.2" customHeight="1">
      <c r="A141" s="1"/>
      <c r="B141" s="5"/>
      <c r="D141" s="148"/>
      <c r="E141" s="148"/>
      <c r="F141" s="148"/>
      <c r="G141" s="148"/>
      <c r="H141" s="40"/>
      <c r="I141" s="148"/>
      <c r="J141" s="148"/>
      <c r="K141" s="148"/>
      <c r="L141" s="148"/>
      <c r="M141" s="148"/>
      <c r="N141" s="141"/>
      <c r="O141" s="16"/>
      <c r="P141" s="148"/>
      <c r="Q141" s="148"/>
      <c r="R141" s="148"/>
      <c r="X141" s="2"/>
      <c r="Y141" s="2"/>
      <c r="Z141" s="2"/>
      <c r="AA141" s="2"/>
      <c r="AC141" s="9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13.2" customHeight="1">
      <c r="A142" s="1"/>
      <c r="B142" s="5"/>
      <c r="D142" s="148"/>
      <c r="E142" s="148"/>
      <c r="F142" s="148"/>
      <c r="G142" s="148"/>
      <c r="H142" s="40"/>
      <c r="I142" s="148"/>
      <c r="J142" s="148"/>
      <c r="K142" s="148"/>
      <c r="L142" s="148"/>
      <c r="M142" s="148"/>
      <c r="N142" s="141"/>
      <c r="O142" s="16"/>
      <c r="P142" s="148"/>
      <c r="Q142" s="148"/>
      <c r="R142" s="148"/>
      <c r="X142" s="2"/>
      <c r="Y142" s="2"/>
      <c r="Z142" s="2"/>
      <c r="AA142" s="2"/>
      <c r="AC142" s="9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13.2" customHeight="1">
      <c r="A143" s="1"/>
      <c r="B143" s="5"/>
      <c r="D143" s="148"/>
      <c r="E143" s="148"/>
      <c r="F143" s="148"/>
      <c r="G143" s="148"/>
      <c r="H143" s="143"/>
      <c r="I143" s="148"/>
      <c r="J143" s="148"/>
      <c r="K143" s="148"/>
      <c r="L143" s="148"/>
      <c r="M143" s="148"/>
      <c r="N143" s="144"/>
      <c r="O143" s="16"/>
      <c r="P143" s="148"/>
      <c r="Q143" s="148"/>
      <c r="R143" s="148"/>
      <c r="X143" s="2"/>
      <c r="Y143" s="2"/>
      <c r="Z143" s="2"/>
      <c r="AA143" s="2"/>
      <c r="AC143" s="9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13.2" customHeight="1">
      <c r="A144" s="1"/>
      <c r="B144" s="5"/>
      <c r="D144" s="148"/>
      <c r="E144" s="148"/>
      <c r="F144" s="148"/>
      <c r="G144" s="148"/>
      <c r="H144" s="95"/>
      <c r="I144" s="145"/>
      <c r="J144" s="146"/>
      <c r="K144" s="146"/>
      <c r="L144" s="146"/>
      <c r="M144" s="146"/>
      <c r="N144" s="95"/>
      <c r="O144" s="212">
        <f>G133</f>
        <v>0.9</v>
      </c>
      <c r="P144" s="211"/>
      <c r="Q144" s="148"/>
      <c r="R144" s="148"/>
      <c r="X144" s="2"/>
      <c r="Y144" s="2"/>
      <c r="Z144" s="2"/>
      <c r="AA144" s="2"/>
      <c r="AC144" s="9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13.2" customHeight="1">
      <c r="A145" s="1"/>
      <c r="B145" s="5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6"/>
      <c r="P145" s="148"/>
      <c r="Q145" s="148"/>
      <c r="R145" s="148"/>
      <c r="X145" s="2"/>
      <c r="Y145" s="2"/>
      <c r="Z145" s="2"/>
      <c r="AA145" s="2"/>
      <c r="AC145" s="9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13.2" customHeight="1">
      <c r="A146" s="1"/>
      <c r="B146" s="5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00" t="s">
        <v>18</v>
      </c>
      <c r="Z146" s="100" t="s">
        <v>39</v>
      </c>
      <c r="AA146" s="148"/>
      <c r="AC146" s="9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13.2" customHeight="1">
      <c r="A147" s="1"/>
      <c r="B147" s="5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00" t="s">
        <v>19</v>
      </c>
      <c r="Z147" s="100" t="s">
        <v>20</v>
      </c>
      <c r="AA147" s="148"/>
      <c r="AC147" s="9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13.2" customHeight="1">
      <c r="A148" s="1"/>
      <c r="B148" s="5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AC148" s="9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13.2" customHeight="1">
      <c r="A149" s="1"/>
      <c r="B149" s="102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4"/>
      <c r="AC149" s="105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13.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13.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13.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13.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13.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13.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13.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13.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13.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13.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13.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13.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13.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13.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13.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</sheetData>
  <sheetProtection algorithmName="SHA-512" hashValue="F/lKJf16On7mCJ8o+J5pxEYpUKUa8FjjUWvkIV+9UcVO0G3hxaHYzXfEgnWTLGA9p+wX7zg4uTXD53Me1NWZrQ==" saltValue="lTxFMxEsAt2cjyFLc8l2iQ==" spinCount="100000" sheet="1" objects="1" scenarios="1" selectLockedCells="1"/>
  <mergeCells count="46">
    <mergeCell ref="S13:T13"/>
    <mergeCell ref="S14:T14"/>
    <mergeCell ref="S15:T15"/>
    <mergeCell ref="S16:T16"/>
    <mergeCell ref="S17:T17"/>
    <mergeCell ref="F76:G76"/>
    <mergeCell ref="H76:I76"/>
    <mergeCell ref="M76:N76"/>
    <mergeCell ref="O76:P76"/>
    <mergeCell ref="S22:T22"/>
    <mergeCell ref="S27:T27"/>
    <mergeCell ref="S28:T28"/>
    <mergeCell ref="S29:T29"/>
    <mergeCell ref="S30:T30"/>
    <mergeCell ref="S31:T31"/>
    <mergeCell ref="O134:P134"/>
    <mergeCell ref="O139:P139"/>
    <mergeCell ref="N133:O133"/>
    <mergeCell ref="O144:P144"/>
    <mergeCell ref="G133:H133"/>
    <mergeCell ref="D78:E78"/>
    <mergeCell ref="C84:D84"/>
    <mergeCell ref="O89:P89"/>
    <mergeCell ref="O102:P102"/>
    <mergeCell ref="P103:Q103"/>
    <mergeCell ref="F102:G102"/>
    <mergeCell ref="P82:Q82"/>
    <mergeCell ref="N82:O82"/>
    <mergeCell ref="E82:F82"/>
    <mergeCell ref="G82:H82"/>
    <mergeCell ref="X37:AA38"/>
    <mergeCell ref="P109:Q109"/>
    <mergeCell ref="R136:T136"/>
    <mergeCell ref="G119:G129"/>
    <mergeCell ref="O119:O129"/>
    <mergeCell ref="P124:Q124"/>
    <mergeCell ref="O95:P95"/>
    <mergeCell ref="O41:O49"/>
    <mergeCell ref="P41:P49"/>
    <mergeCell ref="Q42:Q48"/>
    <mergeCell ref="R42:R48"/>
    <mergeCell ref="R79:T79"/>
    <mergeCell ref="R84:S84"/>
    <mergeCell ref="P115:Q115"/>
    <mergeCell ref="O118:P118"/>
    <mergeCell ref="P130:Q130"/>
  </mergeCells>
  <conditionalFormatting sqref="X37">
    <cfRule type="cellIs" dxfId="1" priority="1" operator="equal">
      <formula>#N/A</formula>
    </cfRule>
  </conditionalFormatting>
  <printOptions horizontalCentered="1" verticalCentered="1"/>
  <pageMargins left="0.25" right="0.25" top="0.75" bottom="0.75" header="0.3" footer="0.3"/>
  <pageSetup paperSize="9" scale="56" fitToHeight="2" orientation="portrait" r:id="rId1"/>
  <rowBreaks count="1" manualBreakCount="1">
    <brk id="66" min="1" max="2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12"/>
  <sheetViews>
    <sheetView showGridLines="0" showRowColHeaders="0" topLeftCell="A103" zoomScale="80" zoomScaleNormal="80" zoomScaleSheetLayoutView="70" workbookViewId="0">
      <selection activeCell="AB165" sqref="AB165"/>
    </sheetView>
  </sheetViews>
  <sheetFormatPr baseColWidth="10" defaultRowHeight="13.2"/>
  <cols>
    <col min="1" max="1" width="19.77734375" customWidth="1"/>
    <col min="2" max="3" width="3.33203125" customWidth="1"/>
    <col min="4" max="8" width="2.77734375" customWidth="1"/>
    <col min="9" max="13" width="8.77734375" customWidth="1"/>
    <col min="14" max="18" width="2.77734375" customWidth="1"/>
    <col min="19" max="19" width="3.77734375" customWidth="1"/>
    <col min="20" max="23" width="3.109375" customWidth="1"/>
    <col min="24" max="24" width="18.44140625" customWidth="1"/>
    <col min="27" max="27" width="13.21875" customWidth="1"/>
    <col min="28" max="29" width="3.33203125" customWidth="1"/>
  </cols>
  <sheetData>
    <row r="1" spans="1:52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s="2" customFormat="1">
      <c r="A2" s="1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3"/>
      <c r="AC2" s="4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s="2" customFormat="1">
      <c r="A3" s="1"/>
      <c r="B3" s="5"/>
      <c r="C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5"/>
      <c r="AC3" s="6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s="2" customFormat="1">
      <c r="A4" s="1"/>
      <c r="B4" s="5"/>
      <c r="C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149"/>
      <c r="Y4" s="149"/>
      <c r="Z4" s="149"/>
      <c r="AA4" s="149"/>
      <c r="AB4" s="5"/>
      <c r="AC4" s="6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s="2" customFormat="1" ht="13.2" customHeight="1">
      <c r="A5" s="1"/>
      <c r="B5" s="5"/>
      <c r="C5" s="6"/>
      <c r="X5" s="157"/>
      <c r="Y5" s="157"/>
      <c r="Z5" s="157"/>
      <c r="AA5" s="158"/>
      <c r="AB5" s="6"/>
      <c r="AC5" s="9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52" s="2" customFormat="1" ht="13.2" customHeight="1">
      <c r="A6" s="1"/>
      <c r="B6" s="5"/>
      <c r="C6" s="6"/>
      <c r="X6" s="159"/>
      <c r="Y6" s="157"/>
      <c r="Z6" s="157"/>
      <c r="AA6" s="157"/>
      <c r="AB6"/>
      <c r="AC6" s="9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2" ht="13.2" customHeight="1">
      <c r="A7" s="1"/>
      <c r="B7" s="5"/>
      <c r="X7" s="157"/>
      <c r="Y7" s="157"/>
      <c r="Z7" s="157"/>
      <c r="AA7" s="160"/>
      <c r="AC7" s="9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spans="1:52" ht="13.2" customHeight="1">
      <c r="A8" s="1"/>
      <c r="B8" s="5"/>
      <c r="X8" s="157"/>
      <c r="Y8" s="157"/>
      <c r="Z8" s="157"/>
      <c r="AA8" s="161"/>
      <c r="AC8" s="9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</row>
    <row r="9" spans="1:52" ht="13.2" customHeight="1">
      <c r="A9" s="1"/>
      <c r="B9" s="5"/>
      <c r="X9" s="157"/>
      <c r="Y9" s="157"/>
      <c r="Z9" s="157"/>
      <c r="AA9" s="171" t="s">
        <v>47</v>
      </c>
      <c r="AC9" s="9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</row>
    <row r="10" spans="1:52" ht="13.2" customHeight="1">
      <c r="A10" s="1"/>
      <c r="B10" s="5"/>
      <c r="I10" s="13"/>
      <c r="J10" s="14" t="s">
        <v>4</v>
      </c>
      <c r="K10" s="15">
        <f>SUM(D12:R12)</f>
        <v>0</v>
      </c>
      <c r="L10" s="13"/>
      <c r="M10" s="13"/>
      <c r="X10" s="157"/>
      <c r="Y10" s="157"/>
      <c r="Z10" s="157"/>
      <c r="AA10" s="161"/>
      <c r="AC10" s="9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</row>
    <row r="11" spans="1:52" ht="13.2" customHeight="1">
      <c r="A11" s="1"/>
      <c r="B11" s="5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X11" s="157"/>
      <c r="Y11" s="157"/>
      <c r="Z11" s="157"/>
      <c r="AA11" s="160"/>
      <c r="AC11" s="9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</row>
    <row r="12" spans="1:52" ht="13.2" customHeight="1">
      <c r="A12" s="1"/>
      <c r="B12" s="5"/>
      <c r="D12" s="152"/>
      <c r="E12" s="152"/>
      <c r="F12" s="152"/>
      <c r="G12" s="152"/>
      <c r="H12" s="152"/>
      <c r="I12" s="152"/>
      <c r="J12" s="140"/>
      <c r="K12" s="152"/>
      <c r="L12" s="152"/>
      <c r="M12" s="152"/>
      <c r="N12" s="152"/>
      <c r="O12" s="152"/>
      <c r="P12" s="152"/>
      <c r="Q12" s="152"/>
      <c r="R12" s="152"/>
      <c r="S12" s="140"/>
      <c r="X12" s="157"/>
      <c r="Y12" s="157"/>
      <c r="Z12" s="157"/>
      <c r="AA12" s="161"/>
      <c r="AC12" s="9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</row>
    <row r="13" spans="1:52" ht="13.2" customHeight="1">
      <c r="A13" s="1"/>
      <c r="B13" s="5"/>
      <c r="D13" s="140"/>
      <c r="E13" s="140"/>
      <c r="F13" s="140"/>
      <c r="G13" s="140"/>
      <c r="H13" s="140"/>
      <c r="I13" s="140"/>
      <c r="J13" s="140"/>
      <c r="K13" s="140"/>
      <c r="L13" s="140"/>
      <c r="M13" s="154"/>
      <c r="N13" s="140"/>
      <c r="O13" s="155"/>
      <c r="P13" s="155"/>
      <c r="Q13" s="155"/>
      <c r="R13" s="155"/>
      <c r="S13" s="156"/>
      <c r="X13" s="157"/>
      <c r="Y13" s="157"/>
      <c r="Z13" s="157"/>
      <c r="AA13" s="160"/>
      <c r="AC13" s="9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 spans="1:52" ht="13.2" customHeight="1">
      <c r="A14" s="1"/>
      <c r="B14" s="5"/>
      <c r="D14" s="140"/>
      <c r="E14" s="140"/>
      <c r="F14" s="140"/>
      <c r="G14" s="140"/>
      <c r="H14" s="140"/>
      <c r="I14" s="140"/>
      <c r="J14" s="140"/>
      <c r="K14" s="140"/>
      <c r="L14" s="140"/>
      <c r="M14" s="154"/>
      <c r="N14" s="140"/>
      <c r="O14" s="155"/>
      <c r="P14" s="155"/>
      <c r="Q14" s="155"/>
      <c r="R14" s="155"/>
      <c r="S14" s="152"/>
      <c r="X14" s="140"/>
      <c r="Y14" s="140"/>
      <c r="Z14" s="140"/>
      <c r="AA14" s="162"/>
      <c r="AC14" s="9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</row>
    <row r="15" spans="1:52" ht="13.2" customHeight="1">
      <c r="A15" s="1"/>
      <c r="B15" s="5"/>
      <c r="D15" s="140"/>
      <c r="E15" s="140"/>
      <c r="F15" s="140"/>
      <c r="G15" s="140"/>
      <c r="H15" s="140"/>
      <c r="I15" s="140"/>
      <c r="J15" s="140"/>
      <c r="K15" s="140"/>
      <c r="L15" s="140"/>
      <c r="M15" s="154"/>
      <c r="N15" s="140"/>
      <c r="O15" s="155"/>
      <c r="P15" s="155"/>
      <c r="Q15" s="155"/>
      <c r="R15" s="155"/>
      <c r="S15" s="152"/>
      <c r="X15" s="163"/>
      <c r="Y15" s="157"/>
      <c r="Z15" s="157"/>
      <c r="AA15" s="164"/>
      <c r="AC15" s="9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 spans="1:52" ht="13.2" customHeight="1">
      <c r="A16" s="1"/>
      <c r="B16" s="5"/>
      <c r="D16" s="140"/>
      <c r="E16" s="140"/>
      <c r="F16" s="140"/>
      <c r="G16" s="140"/>
      <c r="H16" s="140"/>
      <c r="I16" s="140"/>
      <c r="J16" s="140"/>
      <c r="K16" s="140"/>
      <c r="L16" s="140"/>
      <c r="M16" s="154"/>
      <c r="N16" s="140"/>
      <c r="O16" s="155"/>
      <c r="P16" s="155"/>
      <c r="Q16" s="155"/>
      <c r="R16" s="155"/>
      <c r="S16" s="152"/>
      <c r="X16" s="157"/>
      <c r="Y16" s="157"/>
      <c r="Z16" s="157"/>
      <c r="AA16" s="161"/>
      <c r="AC16" s="9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</row>
    <row r="17" spans="1:52" ht="13.2" customHeight="1">
      <c r="A17" s="1"/>
      <c r="B17" s="5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55"/>
      <c r="P17" s="155"/>
      <c r="Q17" s="155"/>
      <c r="R17" s="155"/>
      <c r="S17" s="152"/>
      <c r="X17" s="163"/>
      <c r="Y17" s="157"/>
      <c r="Z17" s="157"/>
      <c r="AA17" s="164"/>
      <c r="AC17" s="9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3.2" customHeight="1">
      <c r="A18" s="1"/>
      <c r="B18" s="5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55"/>
      <c r="P18" s="155"/>
      <c r="Q18" s="155"/>
      <c r="R18" s="155"/>
      <c r="S18" s="152"/>
      <c r="X18" s="163"/>
      <c r="Y18" s="157"/>
      <c r="Z18" s="157"/>
      <c r="AA18" s="161"/>
      <c r="AC18" s="9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 spans="1:52" ht="13.2" customHeight="1">
      <c r="A19" s="1"/>
      <c r="B19" s="5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55"/>
      <c r="P19" s="155"/>
      <c r="Q19" s="155"/>
      <c r="R19" s="155"/>
      <c r="S19" s="140"/>
      <c r="X19" s="140"/>
      <c r="Y19" s="140"/>
      <c r="Z19" s="140"/>
      <c r="AA19" s="140"/>
      <c r="AC19" s="9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3.2" customHeight="1">
      <c r="A20" s="1"/>
      <c r="B20" s="5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55"/>
      <c r="P20" s="155"/>
      <c r="Q20" s="155"/>
      <c r="R20" s="155"/>
      <c r="S20" s="140"/>
      <c r="X20" s="165"/>
      <c r="Y20" s="157"/>
      <c r="Z20" s="157"/>
      <c r="AA20" s="166"/>
      <c r="AC20" s="9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</row>
    <row r="21" spans="1:52" ht="13.2" customHeight="1">
      <c r="A21" s="1"/>
      <c r="B21" s="5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55"/>
      <c r="P21" s="155"/>
      <c r="Q21" s="155"/>
      <c r="R21" s="155"/>
      <c r="S21" s="140"/>
      <c r="X21" s="167"/>
      <c r="Y21" s="157"/>
      <c r="Z21" s="157"/>
      <c r="AA21" s="168"/>
      <c r="AC21" s="9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</row>
    <row r="22" spans="1:52" ht="13.2" customHeight="1">
      <c r="A22" s="1"/>
      <c r="B22" s="5"/>
      <c r="D22" s="140"/>
      <c r="E22" s="140"/>
      <c r="F22" s="140"/>
      <c r="G22" s="140"/>
      <c r="H22" s="140"/>
      <c r="I22" s="142"/>
      <c r="J22" s="142"/>
      <c r="K22" s="142"/>
      <c r="L22" s="142"/>
      <c r="M22" s="140"/>
      <c r="N22" s="140"/>
      <c r="O22" s="155"/>
      <c r="P22" s="155"/>
      <c r="Q22" s="155"/>
      <c r="R22" s="155"/>
      <c r="S22" s="152"/>
      <c r="X22" s="167"/>
      <c r="Y22" s="157"/>
      <c r="Z22" s="157"/>
      <c r="AA22" s="169"/>
      <c r="AC22" s="9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</row>
    <row r="23" spans="1:52" ht="13.2" customHeight="1">
      <c r="A23" s="1"/>
      <c r="B23" s="5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55"/>
      <c r="P23" s="155"/>
      <c r="Q23" s="155"/>
      <c r="R23" s="155"/>
      <c r="S23" s="140"/>
      <c r="X23" s="167"/>
      <c r="Y23" s="157"/>
      <c r="Z23" s="157"/>
      <c r="AA23" s="157"/>
      <c r="AC23" s="9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</row>
    <row r="24" spans="1:52" ht="13.2" customHeight="1">
      <c r="A24" s="1"/>
      <c r="B24" s="5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55"/>
      <c r="P24" s="155"/>
      <c r="Q24" s="155"/>
      <c r="R24" s="155"/>
      <c r="S24" s="140"/>
      <c r="X24" s="157"/>
      <c r="Y24" s="157"/>
      <c r="Z24" s="157"/>
      <c r="AA24" s="157"/>
      <c r="AC24" s="9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</row>
    <row r="25" spans="1:52" ht="13.2" customHeight="1">
      <c r="A25" s="1"/>
      <c r="B25" s="5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55"/>
      <c r="P25" s="155"/>
      <c r="Q25" s="155"/>
      <c r="R25" s="155"/>
      <c r="S25" s="140"/>
      <c r="X25" s="157"/>
      <c r="Y25" s="157"/>
      <c r="Z25" s="157"/>
      <c r="AA25" s="166"/>
      <c r="AC25" s="9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</row>
    <row r="26" spans="1:52" ht="13.2" customHeight="1">
      <c r="A26" s="1"/>
      <c r="B26" s="5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55"/>
      <c r="P26" s="155"/>
      <c r="Q26" s="155"/>
      <c r="R26" s="155"/>
      <c r="S26" s="140"/>
      <c r="X26" s="157"/>
      <c r="Y26" s="157"/>
      <c r="Z26" s="157"/>
      <c r="AA26" s="166"/>
      <c r="AC26" s="9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</row>
    <row r="27" spans="1:52" ht="13.2" customHeight="1">
      <c r="A27" s="1"/>
      <c r="B27" s="5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55"/>
      <c r="P27" s="155"/>
      <c r="Q27" s="155"/>
      <c r="R27" s="155"/>
      <c r="S27" s="152"/>
      <c r="X27" s="167"/>
      <c r="Y27" s="157"/>
      <c r="Z27" s="157"/>
      <c r="AA27" s="168"/>
      <c r="AC27" s="9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</row>
    <row r="28" spans="1:52" ht="13.2" customHeight="1">
      <c r="A28" s="1"/>
      <c r="B28" s="5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55"/>
      <c r="P28" s="155"/>
      <c r="Q28" s="155"/>
      <c r="R28" s="155"/>
      <c r="S28" s="152"/>
      <c r="X28" s="140"/>
      <c r="Y28" s="140"/>
      <c r="Z28" s="140"/>
      <c r="AA28" s="140"/>
      <c r="AC28" s="9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 spans="1:52" ht="13.2" customHeight="1">
      <c r="A29" s="1"/>
      <c r="B29" s="5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55"/>
      <c r="P29" s="155"/>
      <c r="Q29" s="155"/>
      <c r="R29" s="155"/>
      <c r="S29" s="152"/>
      <c r="X29" s="197"/>
      <c r="Y29" s="197"/>
      <c r="Z29" s="197"/>
      <c r="AA29" s="197"/>
      <c r="AC29" s="9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</row>
    <row r="30" spans="1:52" ht="13.2" customHeight="1">
      <c r="A30" s="1"/>
      <c r="B30" s="5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55"/>
      <c r="P30" s="155"/>
      <c r="Q30" s="155"/>
      <c r="R30" s="155"/>
      <c r="S30" s="152"/>
      <c r="X30" s="197"/>
      <c r="Y30" s="197"/>
      <c r="Z30" s="197"/>
      <c r="AA30" s="197"/>
      <c r="AC30" s="9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</row>
    <row r="31" spans="1:52" ht="13.2" customHeight="1">
      <c r="A31" s="1"/>
      <c r="B31" s="5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55"/>
      <c r="P31" s="155"/>
      <c r="Q31" s="155"/>
      <c r="R31" s="155"/>
      <c r="S31" s="152"/>
      <c r="X31" s="140"/>
      <c r="Y31" s="140"/>
      <c r="Z31" s="140"/>
      <c r="AA31" s="140"/>
      <c r="AC31" s="9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</row>
    <row r="32" spans="1:52" ht="13.2" customHeight="1">
      <c r="A32" s="1"/>
      <c r="B32" s="5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AC32" s="9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</row>
    <row r="33" spans="1:52" ht="13.2" customHeight="1">
      <c r="A33" s="1"/>
      <c r="B33" s="5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AC33" s="9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</row>
    <row r="34" spans="1:52" ht="13.2" customHeight="1">
      <c r="A34" s="1"/>
      <c r="B34" s="5"/>
      <c r="D34" s="140"/>
      <c r="E34" s="140"/>
      <c r="F34" s="140"/>
      <c r="G34" s="140"/>
      <c r="H34" s="140"/>
      <c r="I34" s="154"/>
      <c r="J34" s="154"/>
      <c r="K34" s="154"/>
      <c r="L34" s="154"/>
      <c r="M34" s="154"/>
      <c r="N34" s="140"/>
      <c r="O34" s="140"/>
      <c r="P34" s="140"/>
      <c r="Q34" s="140"/>
      <c r="R34" s="140"/>
      <c r="S34" s="140"/>
      <c r="AC34" s="9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</row>
    <row r="35" spans="1:52" ht="13.2" customHeight="1">
      <c r="A35" s="1"/>
      <c r="B35" s="5"/>
      <c r="D35" s="140"/>
      <c r="E35" s="140"/>
      <c r="F35" s="140"/>
      <c r="G35" s="140"/>
      <c r="H35" s="140"/>
      <c r="I35" s="140"/>
      <c r="J35" s="140"/>
      <c r="K35" s="154"/>
      <c r="L35" s="154"/>
      <c r="M35" s="154"/>
      <c r="N35" s="140"/>
      <c r="O35" s="140"/>
      <c r="P35" s="140"/>
      <c r="Q35" s="140"/>
      <c r="R35" s="140"/>
      <c r="S35" s="140"/>
      <c r="AC35" s="9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</row>
    <row r="36" spans="1:52" ht="13.2" customHeight="1">
      <c r="A36" s="1"/>
      <c r="B36" s="5"/>
      <c r="D36" s="140"/>
      <c r="E36" s="140"/>
      <c r="F36" s="140"/>
      <c r="G36" s="140"/>
      <c r="H36" s="140"/>
      <c r="I36" s="140"/>
      <c r="J36" s="140"/>
      <c r="K36" s="154"/>
      <c r="L36" s="154"/>
      <c r="M36" s="154"/>
      <c r="N36" s="140"/>
      <c r="O36" s="140"/>
      <c r="P36" s="140"/>
      <c r="Q36" s="140"/>
      <c r="R36" s="140"/>
      <c r="S36" s="140"/>
      <c r="AA36" s="171" t="s">
        <v>42</v>
      </c>
      <c r="AC36" s="9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</row>
    <row r="37" spans="1:52" ht="13.2" customHeight="1">
      <c r="A37" s="1"/>
      <c r="B37" s="5"/>
      <c r="D37" s="140"/>
      <c r="E37" s="140"/>
      <c r="F37" s="140"/>
      <c r="G37" s="140"/>
      <c r="H37" s="140"/>
      <c r="I37" s="140"/>
      <c r="J37" s="140"/>
      <c r="K37" s="154"/>
      <c r="L37" s="154"/>
      <c r="M37" s="154"/>
      <c r="N37" s="140"/>
      <c r="O37" s="140"/>
      <c r="P37" s="140"/>
      <c r="Q37" s="140"/>
      <c r="R37" s="140"/>
      <c r="S37" s="140"/>
      <c r="AC37" s="9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52" ht="13.2" customHeight="1">
      <c r="A38" s="1"/>
      <c r="B38" s="5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AC38" s="9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</row>
    <row r="39" spans="1:52" ht="13.2" customHeight="1">
      <c r="A39" s="1"/>
      <c r="B39" s="5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98"/>
      <c r="P39" s="198"/>
      <c r="Q39" s="157"/>
      <c r="R39" s="157"/>
      <c r="S39" s="140"/>
      <c r="AC39" s="9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</row>
    <row r="40" spans="1:52" ht="13.2" customHeight="1">
      <c r="A40" s="1"/>
      <c r="B40" s="5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98"/>
      <c r="P40" s="198"/>
      <c r="Q40" s="198"/>
      <c r="R40" s="198"/>
      <c r="S40" s="140"/>
      <c r="AC40" s="9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</row>
    <row r="41" spans="1:52" ht="13.2" customHeight="1">
      <c r="A41" s="1"/>
      <c r="B41" s="5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98"/>
      <c r="P41" s="198"/>
      <c r="Q41" s="198"/>
      <c r="R41" s="198"/>
      <c r="S41" s="140"/>
      <c r="AC41" s="9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</row>
    <row r="42" spans="1:52" ht="13.2" customHeight="1">
      <c r="A42" s="1"/>
      <c r="B42" s="5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98"/>
      <c r="P42" s="198"/>
      <c r="Q42" s="198"/>
      <c r="R42" s="198"/>
      <c r="S42" s="140"/>
      <c r="AC42" s="9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</row>
    <row r="43" spans="1:52" ht="13.2" customHeight="1">
      <c r="A43" s="1"/>
      <c r="B43" s="5"/>
      <c r="D43" s="140"/>
      <c r="E43" s="140"/>
      <c r="F43" s="140"/>
      <c r="G43" s="140"/>
      <c r="H43" s="140"/>
      <c r="I43" s="142"/>
      <c r="J43" s="142"/>
      <c r="K43" s="142"/>
      <c r="L43" s="142"/>
      <c r="M43" s="140"/>
      <c r="N43" s="140"/>
      <c r="O43" s="198"/>
      <c r="P43" s="198"/>
      <c r="Q43" s="198"/>
      <c r="R43" s="198"/>
      <c r="S43" s="140"/>
      <c r="AC43" s="9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</row>
    <row r="44" spans="1:52" ht="13.2" customHeight="1">
      <c r="A44" s="1"/>
      <c r="B44" s="5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98"/>
      <c r="P44" s="198"/>
      <c r="Q44" s="198"/>
      <c r="R44" s="198"/>
      <c r="S44" s="140"/>
      <c r="AC44" s="9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</row>
    <row r="45" spans="1:52" ht="13.2" customHeight="1">
      <c r="A45" s="1"/>
      <c r="B45" s="5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98"/>
      <c r="P45" s="198"/>
      <c r="Q45" s="198"/>
      <c r="R45" s="198"/>
      <c r="S45" s="140"/>
      <c r="AC45" s="9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</row>
    <row r="46" spans="1:52" ht="13.2" customHeight="1">
      <c r="A46" s="1"/>
      <c r="B46" s="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98"/>
      <c r="P46" s="198"/>
      <c r="Q46" s="198"/>
      <c r="R46" s="198"/>
      <c r="S46" s="140"/>
      <c r="AC46" s="9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</row>
    <row r="47" spans="1:52" ht="13.2" customHeight="1">
      <c r="A47" s="1"/>
      <c r="B47" s="5"/>
      <c r="D47" s="140"/>
      <c r="E47" s="140"/>
      <c r="F47" s="140"/>
      <c r="G47" s="140"/>
      <c r="H47" s="140"/>
      <c r="I47" s="140"/>
      <c r="J47" s="140"/>
      <c r="K47" s="140"/>
      <c r="M47" s="140"/>
      <c r="N47" s="140"/>
      <c r="O47" s="198"/>
      <c r="P47" s="198"/>
      <c r="Q47" s="157"/>
      <c r="R47" s="157"/>
      <c r="S47" s="140"/>
      <c r="AC47" s="9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</row>
    <row r="48" spans="1:52" ht="13.2" customHeight="1">
      <c r="A48" s="1"/>
      <c r="B48" s="5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AC48" s="9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 spans="1:52" ht="13.2" customHeight="1">
      <c r="A49" s="1"/>
      <c r="B49" s="5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AC49" s="9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</row>
    <row r="50" spans="1:52" ht="13.2" customHeight="1">
      <c r="A50" s="1"/>
      <c r="B50" s="5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AC50" s="9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</row>
    <row r="51" spans="1:52" ht="13.2" customHeight="1">
      <c r="A51" s="1"/>
      <c r="B51" s="5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AC51" s="9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</row>
    <row r="52" spans="1:52" ht="13.2" customHeight="1">
      <c r="A52" s="1"/>
      <c r="B52" s="5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X52" s="7"/>
      <c r="Y52" s="7"/>
      <c r="Z52" s="7"/>
      <c r="AA52" s="7"/>
      <c r="AC52" s="9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</row>
    <row r="53" spans="1:52" ht="13.2" customHeight="1">
      <c r="A53" s="1"/>
      <c r="B53" s="5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X53" s="7"/>
      <c r="Y53" s="7"/>
      <c r="Z53" s="7"/>
      <c r="AA53" s="7"/>
      <c r="AC53" s="9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 ht="13.2" customHeight="1">
      <c r="A54" s="1"/>
      <c r="B54" s="5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X54" s="7"/>
      <c r="Y54" s="7"/>
      <c r="Z54" s="7"/>
      <c r="AA54" s="7"/>
      <c r="AC54" s="9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ht="13.2" customHeight="1">
      <c r="A55" s="1"/>
      <c r="B55" s="5"/>
      <c r="X55" s="7"/>
      <c r="Y55" s="7"/>
      <c r="Z55" s="7"/>
      <c r="AA55" s="7"/>
      <c r="AC55" s="9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ht="13.2" customHeight="1">
      <c r="A56" s="1"/>
      <c r="B56" s="5"/>
      <c r="X56" s="7"/>
      <c r="Y56" s="7"/>
      <c r="Z56" s="7"/>
      <c r="AA56" s="7"/>
      <c r="AC56" s="9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ht="13.2" customHeight="1">
      <c r="A57" s="1"/>
      <c r="B57" s="5"/>
      <c r="X57" s="7"/>
      <c r="Y57" s="7"/>
      <c r="Z57" s="7"/>
      <c r="AA57" s="7"/>
      <c r="AC57" s="9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3.2" customHeight="1">
      <c r="A58" s="1"/>
      <c r="B58" s="5"/>
      <c r="X58" s="7"/>
      <c r="Y58" s="7"/>
      <c r="Z58" s="7"/>
      <c r="AA58" s="7"/>
      <c r="AC58" s="9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2" customHeight="1">
      <c r="A59" s="1"/>
      <c r="B59" s="5"/>
      <c r="X59" s="7"/>
      <c r="Y59" s="7"/>
      <c r="Z59" s="7"/>
      <c r="AA59" s="7"/>
      <c r="AC59" s="9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3.2" customHeight="1">
      <c r="A60" s="1"/>
      <c r="B60" s="5"/>
      <c r="X60" s="7"/>
      <c r="Y60" s="7"/>
      <c r="Z60" s="7"/>
      <c r="AA60" s="7"/>
      <c r="AC60" s="9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2" customHeight="1">
      <c r="A61" s="1"/>
      <c r="B61" s="5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X61" s="7"/>
      <c r="Y61" s="7"/>
      <c r="Z61" s="7"/>
      <c r="AA61" s="7"/>
      <c r="AC61" s="9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2" customHeight="1">
      <c r="A62" s="1"/>
      <c r="B62" s="5"/>
      <c r="E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X62" s="7"/>
      <c r="Y62" s="7"/>
      <c r="Z62" s="7"/>
      <c r="AA62" s="7"/>
      <c r="AC62" s="9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ht="13.2" customHeight="1">
      <c r="A63" s="1"/>
      <c r="B63" s="5"/>
      <c r="D63" s="100"/>
      <c r="E63" s="150"/>
      <c r="F63" s="140"/>
      <c r="G63" s="151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X63" s="7"/>
      <c r="Y63" s="7"/>
      <c r="Z63" s="7"/>
      <c r="AA63" s="7"/>
      <c r="AC63" s="9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3.2" customHeight="1">
      <c r="A64" s="1"/>
      <c r="B64" s="5"/>
      <c r="D64" s="100"/>
      <c r="X64" s="7"/>
      <c r="Y64" s="7"/>
      <c r="Z64" s="7"/>
      <c r="AA64" s="7"/>
      <c r="AC64" s="9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>
      <c r="A65" s="1"/>
      <c r="B65" s="5"/>
      <c r="AC65" s="9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3.2" customHeight="1">
      <c r="A66" s="1"/>
      <c r="B66" s="102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4"/>
      <c r="AC66" s="105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s="2" customFormat="1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3"/>
      <c r="AC67" s="4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s="2" customFormat="1">
      <c r="A68" s="1"/>
      <c r="B68" s="5"/>
      <c r="C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5"/>
      <c r="AC68" s="6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 spans="1:52" s="2" customFormat="1">
      <c r="A69" s="1"/>
      <c r="B69" s="5"/>
      <c r="C69" s="6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6"/>
      <c r="V69" s="6"/>
      <c r="W69" s="6"/>
      <c r="X69" s="6"/>
      <c r="Y69" s="6"/>
      <c r="Z69" s="6"/>
      <c r="AA69" s="6"/>
      <c r="AB69" s="5"/>
      <c r="AC69" s="6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3.2" customHeight="1">
      <c r="A70" s="1"/>
      <c r="B70" s="5"/>
      <c r="C70" s="6"/>
      <c r="D70" s="2"/>
      <c r="E70" s="149"/>
      <c r="F70" s="149"/>
      <c r="G70" s="149"/>
      <c r="H70" s="149"/>
      <c r="I70" s="149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X70" s="7"/>
      <c r="Y70" s="7"/>
      <c r="Z70" s="7"/>
      <c r="AA70" s="200" t="s">
        <v>43</v>
      </c>
      <c r="AC70" s="9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3.2" customHeight="1">
      <c r="A71" s="1"/>
      <c r="B71" s="5"/>
      <c r="C71" s="6"/>
      <c r="D71" s="2"/>
      <c r="E71" s="149"/>
      <c r="F71" s="149"/>
      <c r="G71" s="149"/>
      <c r="H71" s="149"/>
      <c r="I71" s="149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X71" s="50"/>
      <c r="AC71" s="9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3.2" customHeight="1">
      <c r="A72" s="1"/>
      <c r="B72" s="5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AA72" s="106"/>
      <c r="AC72" s="9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3.2" customHeight="1">
      <c r="A73" s="1"/>
      <c r="B73" s="5"/>
      <c r="E73" s="140"/>
      <c r="F73" s="140"/>
      <c r="G73" s="140"/>
      <c r="H73" s="140"/>
      <c r="I73" s="140"/>
      <c r="J73" s="140"/>
      <c r="L73" s="140"/>
      <c r="M73" s="140"/>
      <c r="N73" s="140"/>
      <c r="O73" s="140"/>
      <c r="P73" s="140"/>
      <c r="Q73" s="140"/>
      <c r="R73" s="140"/>
      <c r="S73" s="140"/>
      <c r="T73" s="140"/>
      <c r="Y73" s="57"/>
      <c r="Z73" s="57"/>
      <c r="AA73" s="68"/>
      <c r="AC73" s="9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t="13.2" customHeight="1">
      <c r="A74" s="1"/>
      <c r="B74" s="5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X74" s="108"/>
      <c r="Y74" s="57"/>
      <c r="Z74" s="57"/>
      <c r="AA74" s="68"/>
      <c r="AC74" s="9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t="13.2" customHeight="1">
      <c r="A75" s="1"/>
      <c r="B75" s="5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Y75" s="7"/>
      <c r="Z75" s="7"/>
      <c r="AA75" s="53"/>
      <c r="AC75" s="9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t="13.2" customHeight="1">
      <c r="A76" s="1"/>
      <c r="B76" s="5"/>
      <c r="E76" s="140"/>
      <c r="F76" s="140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40"/>
      <c r="R76" s="140"/>
      <c r="S76" s="140"/>
      <c r="T76" s="140"/>
      <c r="X76" s="108"/>
      <c r="AA76" s="53"/>
      <c r="AC76" s="9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t="13.2" customHeight="1">
      <c r="A77" s="1"/>
      <c r="B77" s="5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2"/>
      <c r="T77" s="140"/>
      <c r="AC77" s="9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t="13.2" customHeight="1">
      <c r="A78" s="1"/>
      <c r="B78" s="5"/>
      <c r="E78" s="152"/>
      <c r="F78" s="140"/>
      <c r="G78" s="140"/>
      <c r="H78" s="140"/>
      <c r="I78" s="140"/>
      <c r="J78" s="140"/>
      <c r="K78" s="142"/>
      <c r="L78" s="140"/>
      <c r="M78" s="140"/>
      <c r="N78" s="140"/>
      <c r="O78" s="140"/>
      <c r="P78" s="140"/>
      <c r="Q78" s="140"/>
      <c r="R78" s="140"/>
      <c r="S78" s="142"/>
      <c r="T78" s="140"/>
      <c r="Y78" s="7"/>
      <c r="Z78" s="7"/>
      <c r="AA78" s="68"/>
      <c r="AC78" s="9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t="13.2" customHeight="1">
      <c r="A79" s="1"/>
      <c r="B79" s="5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95"/>
      <c r="S79" s="195"/>
      <c r="T79" s="196"/>
      <c r="X79" s="108"/>
      <c r="Y79" s="57"/>
      <c r="Z79" s="57"/>
      <c r="AA79" s="68"/>
      <c r="AC79" s="9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t="13.2" customHeight="1">
      <c r="A80" s="1"/>
      <c r="B80" s="5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X80" s="108"/>
      <c r="Y80" s="7"/>
      <c r="Z80" s="7"/>
      <c r="AA80" s="53"/>
      <c r="AC80" s="9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t="13.2" customHeight="1">
      <c r="A81" s="1"/>
      <c r="B81" s="5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X81" s="108"/>
      <c r="AC81" s="9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t="13.2" customHeight="1">
      <c r="A82" s="1"/>
      <c r="B82" s="5"/>
      <c r="E82" s="140"/>
      <c r="F82" s="152"/>
      <c r="G82" s="152"/>
      <c r="H82" s="140"/>
      <c r="I82" s="152"/>
      <c r="J82" s="152"/>
      <c r="K82" s="152"/>
      <c r="L82" s="152"/>
      <c r="M82" s="152"/>
      <c r="N82" s="140"/>
      <c r="O82" s="152"/>
      <c r="P82" s="152"/>
      <c r="Q82" s="152"/>
      <c r="R82" s="140"/>
      <c r="S82" s="140"/>
      <c r="T82" s="140"/>
      <c r="AC82" s="9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</row>
    <row r="83" spans="1:52" ht="13.2" customHeight="1">
      <c r="A83" s="1"/>
      <c r="B83" s="5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X83" s="107"/>
      <c r="AA83" s="56"/>
      <c r="AC83" s="9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</row>
    <row r="84" spans="1:52" ht="13.2" customHeight="1">
      <c r="A84" s="1"/>
      <c r="B84" s="5"/>
      <c r="D84" s="16"/>
      <c r="E84" s="140"/>
      <c r="F84" s="140"/>
      <c r="G84" s="140"/>
      <c r="H84" s="140"/>
      <c r="I84" s="140"/>
      <c r="J84" s="140"/>
      <c r="K84" s="142"/>
      <c r="L84" s="140"/>
      <c r="M84" s="140"/>
      <c r="N84" s="140"/>
      <c r="O84" s="140"/>
      <c r="P84" s="140"/>
      <c r="Q84" s="140"/>
      <c r="R84" s="152"/>
      <c r="S84" s="140"/>
      <c r="T84" s="140"/>
      <c r="X84" s="108"/>
      <c r="AA84" s="53"/>
      <c r="AC84" s="9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</row>
    <row r="85" spans="1:52" ht="13.2" customHeight="1">
      <c r="A85" s="1"/>
      <c r="B85" s="5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X85" s="108"/>
      <c r="AA85" s="53"/>
      <c r="AC85" s="9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</row>
    <row r="86" spans="1:52" ht="13.2" customHeight="1">
      <c r="A86" s="1"/>
      <c r="B86" s="5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X86" s="108"/>
      <c r="AC86" s="9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</row>
    <row r="87" spans="1:52" ht="13.2" customHeight="1">
      <c r="A87" s="1"/>
      <c r="B87" s="5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AC87" s="9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</row>
    <row r="88" spans="1:52" ht="13.2" customHeight="1">
      <c r="A88" s="1"/>
      <c r="B88" s="5"/>
      <c r="E88" s="140"/>
      <c r="F88" s="140"/>
      <c r="G88" s="140"/>
      <c r="H88" s="140"/>
      <c r="I88" s="140"/>
      <c r="J88" s="140"/>
      <c r="K88" s="152"/>
      <c r="L88" s="140"/>
      <c r="M88" s="140"/>
      <c r="N88" s="140"/>
      <c r="O88" s="140"/>
      <c r="P88" s="140"/>
      <c r="Q88" s="140"/>
      <c r="R88" s="140"/>
      <c r="S88" s="140"/>
      <c r="T88" s="140"/>
      <c r="AC88" s="9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</row>
    <row r="89" spans="1:52" ht="13.2" customHeight="1">
      <c r="A89" s="1"/>
      <c r="B89" s="5"/>
      <c r="E89" s="140"/>
      <c r="F89" s="140"/>
      <c r="G89" s="140"/>
      <c r="H89" s="140"/>
      <c r="I89" s="140"/>
      <c r="J89" s="140"/>
      <c r="AC89" s="9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</row>
    <row r="90" spans="1:52" ht="13.2" customHeight="1">
      <c r="A90" s="1"/>
      <c r="B90" s="5"/>
      <c r="E90" s="140"/>
      <c r="F90" s="140"/>
      <c r="G90" s="140"/>
      <c r="H90" s="140"/>
      <c r="I90" s="140"/>
      <c r="J90" s="140"/>
      <c r="AC90" s="9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</row>
    <row r="91" spans="1:52" ht="13.2" customHeight="1">
      <c r="A91" s="1"/>
      <c r="B91" s="5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52"/>
      <c r="P91" s="140"/>
      <c r="Q91" s="140"/>
      <c r="R91" s="140"/>
      <c r="S91" s="140"/>
      <c r="T91" s="140"/>
      <c r="Y91" s="7"/>
      <c r="Z91" s="7"/>
      <c r="AA91" s="53" t="s">
        <v>44</v>
      </c>
      <c r="AC91" s="9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</row>
    <row r="92" spans="1:52" ht="13.2" customHeight="1">
      <c r="A92" s="1"/>
      <c r="B92" s="5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X92" s="108"/>
      <c r="Y92" s="7"/>
      <c r="Z92" s="7"/>
      <c r="AA92" s="56"/>
      <c r="AC92" s="9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</row>
    <row r="93" spans="1:52" ht="13.2" customHeight="1">
      <c r="A93" s="1"/>
      <c r="B93" s="5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X93" s="108"/>
      <c r="AA93" s="53"/>
      <c r="AC93" s="9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</row>
    <row r="94" spans="1:52" ht="13.2" customHeight="1">
      <c r="A94" s="1"/>
      <c r="B94" s="5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X94" s="108"/>
      <c r="AA94" s="53"/>
      <c r="AC94" s="9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</row>
    <row r="95" spans="1:52" ht="13.2" customHeight="1">
      <c r="A95" s="1"/>
      <c r="B95" s="5"/>
      <c r="E95" s="140"/>
      <c r="F95" s="140"/>
      <c r="G95" s="140"/>
      <c r="H95" s="140"/>
      <c r="I95" s="142"/>
      <c r="J95" s="142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X95" s="7"/>
      <c r="Y95" s="7"/>
      <c r="Z95" s="7"/>
      <c r="AA95" s="7"/>
      <c r="AC95" s="9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</row>
    <row r="96" spans="1:52" ht="13.2" customHeight="1">
      <c r="A96" s="1"/>
      <c r="B96" s="5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Z96" s="7"/>
      <c r="AA96" s="53"/>
      <c r="AC96" s="9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 spans="1:52" ht="13.2" customHeight="1">
      <c r="A97" s="1"/>
      <c r="B97" s="5"/>
      <c r="E97" s="140"/>
      <c r="F97" s="140"/>
      <c r="G97" s="140"/>
      <c r="H97" s="140"/>
      <c r="I97" s="140"/>
      <c r="J97" s="140"/>
      <c r="K97" s="142"/>
      <c r="L97" s="142"/>
      <c r="M97" s="140"/>
      <c r="N97" s="140"/>
      <c r="O97" s="172"/>
      <c r="P97" s="172"/>
      <c r="Q97" s="140"/>
      <c r="R97" s="140"/>
      <c r="S97" s="140"/>
      <c r="T97" s="140"/>
      <c r="AA97" s="53"/>
      <c r="AC97" s="9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1:52">
      <c r="A98" s="1"/>
      <c r="B98" s="5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AC98" s="9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</row>
    <row r="99" spans="1:52">
      <c r="A99" s="1"/>
      <c r="B99" s="5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AC99" s="9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</row>
    <row r="100" spans="1:52">
      <c r="A100" s="1"/>
      <c r="B100" s="5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AC100" s="9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</row>
    <row r="101" spans="1:52">
      <c r="A101" s="1"/>
      <c r="B101" s="5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AC101" s="9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1:52">
      <c r="A102" s="1"/>
      <c r="B102" s="5"/>
      <c r="E102" s="140"/>
      <c r="F102" s="140"/>
      <c r="G102" s="152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AC102" s="9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1:52">
      <c r="A103" s="1"/>
      <c r="B103" s="5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AA103" s="53"/>
      <c r="AC103" s="9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1:52">
      <c r="A104" s="1"/>
      <c r="B104" s="5"/>
      <c r="E104" s="140"/>
      <c r="F104" s="140"/>
      <c r="G104" s="140"/>
      <c r="H104" s="140"/>
      <c r="I104" s="140"/>
      <c r="J104" s="140"/>
      <c r="K104" s="152"/>
      <c r="L104" s="140"/>
      <c r="M104" s="140"/>
      <c r="N104" s="140"/>
      <c r="O104" s="152"/>
      <c r="P104" s="140"/>
      <c r="Q104" s="140"/>
      <c r="R104" s="140"/>
      <c r="S104" s="140"/>
      <c r="T104" s="140"/>
      <c r="AC104" s="9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1:52">
      <c r="A105" s="1"/>
      <c r="B105" s="5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52"/>
      <c r="Q105" s="140"/>
      <c r="R105" s="140"/>
      <c r="S105" s="140"/>
      <c r="T105" s="140"/>
      <c r="Y105" s="7"/>
      <c r="Z105" s="7"/>
      <c r="AA105" s="53"/>
      <c r="AC105" s="9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1:52">
      <c r="A106" s="1"/>
      <c r="B106" s="5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52"/>
      <c r="Q106" s="140"/>
      <c r="R106" s="140"/>
      <c r="S106" s="140"/>
      <c r="T106" s="140"/>
      <c r="X106" s="30"/>
      <c r="Y106" s="7"/>
      <c r="Z106" s="7"/>
      <c r="AA106" s="56"/>
      <c r="AC106" s="9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</row>
    <row r="107" spans="1:52">
      <c r="A107" s="1"/>
      <c r="B107" s="5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52"/>
      <c r="Q107" s="140"/>
      <c r="R107" s="140"/>
      <c r="S107" s="140"/>
      <c r="T107" s="140"/>
      <c r="X107" s="108"/>
      <c r="Y107" s="7"/>
      <c r="Z107" s="7"/>
      <c r="AA107" s="53"/>
      <c r="AC107" s="9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1:52">
      <c r="A108" s="1"/>
      <c r="B108" s="5"/>
      <c r="K108" s="140"/>
      <c r="L108" s="140"/>
      <c r="M108" s="140"/>
      <c r="N108" s="140"/>
      <c r="O108" s="140"/>
      <c r="P108" s="152"/>
      <c r="Q108" s="140"/>
      <c r="R108" s="140"/>
      <c r="S108" s="140"/>
      <c r="T108" s="140"/>
      <c r="X108" s="108"/>
      <c r="Y108" s="7"/>
      <c r="Z108" s="7"/>
      <c r="AA108" s="53"/>
      <c r="AC108" s="9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 spans="1:52">
      <c r="A109" s="1"/>
      <c r="B109" s="5"/>
      <c r="K109" s="140"/>
      <c r="L109" s="140"/>
      <c r="M109" s="140"/>
      <c r="N109" s="140"/>
      <c r="O109" s="140"/>
      <c r="P109" s="152"/>
      <c r="Q109" s="140"/>
      <c r="R109" s="140"/>
      <c r="S109" s="140"/>
      <c r="T109" s="140"/>
      <c r="AC109" s="9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</row>
    <row r="110" spans="1:52">
      <c r="A110" s="1"/>
      <c r="B110" s="5"/>
      <c r="AC110" s="9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</row>
    <row r="111" spans="1:52">
      <c r="A111" s="1"/>
      <c r="B111" s="5"/>
      <c r="D111" s="170" t="s">
        <v>45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52"/>
      <c r="Q111" s="140"/>
      <c r="R111" s="140"/>
      <c r="S111" s="140"/>
      <c r="T111" s="140"/>
      <c r="AC111" s="9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</row>
    <row r="112" spans="1:52">
      <c r="A112" s="1"/>
      <c r="B112" s="5"/>
      <c r="E112" s="140"/>
      <c r="F112" s="140"/>
      <c r="G112" s="140"/>
      <c r="H112" s="140"/>
      <c r="I112" s="142"/>
      <c r="J112" s="142"/>
      <c r="K112" s="142"/>
      <c r="L112" s="142"/>
      <c r="M112" s="140"/>
      <c r="N112" s="140"/>
      <c r="O112" s="140"/>
      <c r="P112" s="199"/>
      <c r="Q112" s="199"/>
      <c r="R112" s="140"/>
      <c r="S112" s="140"/>
      <c r="T112" s="140"/>
      <c r="AC112" s="9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</row>
    <row r="113" spans="1:52">
      <c r="A113" s="1"/>
      <c r="B113" s="5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52"/>
      <c r="Q113" s="140"/>
      <c r="R113" s="140"/>
      <c r="S113" s="140"/>
      <c r="T113" s="140"/>
      <c r="AC113" s="9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</row>
    <row r="114" spans="1:52">
      <c r="A114" s="1"/>
      <c r="B114" s="5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52"/>
      <c r="Q114" s="140"/>
      <c r="R114" s="140"/>
      <c r="S114" s="140"/>
      <c r="T114" s="140"/>
      <c r="AC114" s="9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 spans="1:52">
      <c r="A115" s="1"/>
      <c r="B115" s="5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52"/>
      <c r="Q115" s="140"/>
      <c r="R115" s="140"/>
      <c r="S115" s="140"/>
      <c r="T115" s="140"/>
      <c r="AC115" s="9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</row>
    <row r="116" spans="1:52" ht="13.2" customHeight="1">
      <c r="A116" s="1"/>
      <c r="B116" s="5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52"/>
      <c r="Q116" s="140"/>
      <c r="R116" s="140"/>
      <c r="S116" s="140"/>
      <c r="T116" s="140"/>
      <c r="AC116" s="9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</row>
    <row r="117" spans="1:52" ht="13.2" customHeight="1">
      <c r="A117" s="1"/>
      <c r="B117" s="5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52"/>
      <c r="Q117" s="140"/>
      <c r="R117" s="140"/>
      <c r="S117" s="140"/>
      <c r="T117" s="140"/>
      <c r="AC117" s="9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</row>
    <row r="118" spans="1:52" ht="13.2" customHeight="1">
      <c r="A118" s="1"/>
      <c r="B118" s="5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52"/>
      <c r="Q118" s="140"/>
      <c r="R118" s="140"/>
      <c r="S118" s="140"/>
      <c r="T118" s="140"/>
      <c r="AC118" s="9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 spans="1:52" ht="13.2" customHeight="1">
      <c r="A119" s="1"/>
      <c r="B119" s="5"/>
      <c r="D119" s="148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0"/>
      <c r="T119" s="140"/>
      <c r="AC119" s="9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 spans="1:52" ht="13.2" customHeight="1">
      <c r="A120" s="1"/>
      <c r="B120" s="5"/>
      <c r="D120" s="148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0"/>
      <c r="T120" s="140"/>
      <c r="AC120" s="9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 spans="1:52" ht="13.2" customHeight="1">
      <c r="A121" s="1"/>
      <c r="B121" s="5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52"/>
      <c r="P121" s="140"/>
      <c r="Q121" s="140"/>
      <c r="R121" s="140"/>
      <c r="S121" s="140"/>
      <c r="T121" s="140"/>
      <c r="X121" s="170"/>
      <c r="Y121" s="7"/>
      <c r="Z121" s="7"/>
      <c r="AA121" s="53"/>
      <c r="AC121" s="9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 spans="1:52" ht="13.2" customHeight="1">
      <c r="A122" s="1"/>
      <c r="B122" s="5"/>
      <c r="E122" s="140"/>
      <c r="F122" s="140"/>
      <c r="G122" s="153"/>
      <c r="H122" s="140"/>
      <c r="I122" s="140"/>
      <c r="J122" s="140"/>
      <c r="K122" s="140"/>
      <c r="L122" s="140"/>
      <c r="M122" s="140"/>
      <c r="N122" s="140"/>
      <c r="O122" s="153"/>
      <c r="P122" s="140"/>
      <c r="Q122" s="140"/>
      <c r="R122" s="140"/>
      <c r="S122" s="140"/>
      <c r="T122" s="140"/>
      <c r="X122" s="108"/>
      <c r="Y122" s="7"/>
      <c r="Z122" s="7"/>
      <c r="AA122" s="56"/>
      <c r="AC122" s="9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 spans="1:52" ht="13.2" customHeight="1">
      <c r="A123" s="1"/>
      <c r="B123" s="5"/>
      <c r="E123" s="140"/>
      <c r="F123" s="140"/>
      <c r="G123" s="153"/>
      <c r="H123" s="140"/>
      <c r="I123" s="140"/>
      <c r="J123" s="140"/>
      <c r="K123" s="140"/>
      <c r="L123" s="140"/>
      <c r="M123" s="140"/>
      <c r="N123" s="140"/>
      <c r="O123" s="153"/>
      <c r="P123" s="140"/>
      <c r="Q123" s="140"/>
      <c r="R123" s="140"/>
      <c r="S123" s="140"/>
      <c r="T123" s="140"/>
      <c r="X123" s="108"/>
      <c r="Y123" s="7"/>
      <c r="AA123" s="53"/>
      <c r="AC123" s="9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 spans="1:52" ht="13.2" customHeight="1">
      <c r="A124" s="1"/>
      <c r="B124" s="5"/>
      <c r="E124" s="140"/>
      <c r="F124" s="140"/>
      <c r="G124" s="153"/>
      <c r="H124" s="140"/>
      <c r="I124" s="140"/>
      <c r="J124" s="140"/>
      <c r="K124" s="140"/>
      <c r="L124" s="140"/>
      <c r="M124" s="140"/>
      <c r="N124" s="140"/>
      <c r="O124" s="153"/>
      <c r="P124" s="140"/>
      <c r="Q124" s="140"/>
      <c r="R124" s="140"/>
      <c r="S124" s="140"/>
      <c r="T124" s="140"/>
      <c r="X124" s="108"/>
      <c r="Y124" s="7"/>
      <c r="AA124" s="53"/>
      <c r="AC124" s="9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 spans="1:52" ht="13.2" customHeight="1">
      <c r="A125" s="1"/>
      <c r="B125" s="5"/>
      <c r="E125" s="140"/>
      <c r="F125" s="140"/>
      <c r="G125" s="153"/>
      <c r="H125" s="140"/>
      <c r="I125" s="140"/>
      <c r="J125" s="140"/>
      <c r="K125" s="140"/>
      <c r="L125" s="140"/>
      <c r="M125" s="140"/>
      <c r="N125" s="140"/>
      <c r="O125" s="153"/>
      <c r="P125" s="140"/>
      <c r="Q125" s="140"/>
      <c r="R125" s="140"/>
      <c r="S125" s="140"/>
      <c r="T125" s="140"/>
      <c r="X125" s="7"/>
      <c r="Y125" s="7"/>
      <c r="Z125" s="7"/>
      <c r="AA125" s="7"/>
      <c r="AC125" s="9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 spans="1:52" ht="13.2" customHeight="1">
      <c r="A126" s="1"/>
      <c r="B126" s="5"/>
      <c r="E126" s="140"/>
      <c r="F126" s="140"/>
      <c r="G126" s="153"/>
      <c r="H126" s="140"/>
      <c r="I126" s="140"/>
      <c r="J126" s="140"/>
      <c r="K126" s="140"/>
      <c r="L126" s="140"/>
      <c r="M126" s="140"/>
      <c r="N126" s="140"/>
      <c r="O126" s="153"/>
      <c r="P126" s="140"/>
      <c r="Q126" s="140"/>
      <c r="R126" s="140"/>
      <c r="S126" s="140"/>
      <c r="T126" s="140"/>
      <c r="Z126" s="7"/>
      <c r="AA126" s="53"/>
      <c r="AC126" s="9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1:52">
      <c r="A127" s="1"/>
      <c r="B127" s="5"/>
      <c r="E127" s="140"/>
      <c r="F127" s="140"/>
      <c r="G127" s="153"/>
      <c r="H127" s="140"/>
      <c r="I127" s="142"/>
      <c r="J127" s="142"/>
      <c r="K127" s="142"/>
      <c r="L127" s="142"/>
      <c r="M127" s="140"/>
      <c r="N127" s="140"/>
      <c r="O127" s="153"/>
      <c r="P127" s="178"/>
      <c r="Q127" s="178"/>
      <c r="R127" s="140"/>
      <c r="S127" s="140"/>
      <c r="T127" s="140"/>
      <c r="AA127" s="53"/>
      <c r="AC127" s="9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1:52">
      <c r="A128" s="1"/>
      <c r="B128" s="5"/>
      <c r="E128" s="140"/>
      <c r="F128" s="140"/>
      <c r="G128" s="153"/>
      <c r="H128" s="140"/>
      <c r="I128" s="140"/>
      <c r="J128" s="140"/>
      <c r="K128" s="140"/>
      <c r="L128" s="140"/>
      <c r="M128" s="140"/>
      <c r="N128" s="140"/>
      <c r="O128" s="153"/>
      <c r="P128" s="140"/>
      <c r="Q128" s="140"/>
      <c r="R128" s="140"/>
      <c r="S128" s="140"/>
      <c r="T128" s="140"/>
      <c r="AC128" s="9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1:52">
      <c r="A129" s="1"/>
      <c r="B129" s="5"/>
      <c r="E129" s="140"/>
      <c r="F129" s="140"/>
      <c r="G129" s="153"/>
      <c r="H129" s="140"/>
      <c r="I129" s="140"/>
      <c r="J129" s="140"/>
      <c r="K129" s="140"/>
      <c r="L129" s="140"/>
      <c r="M129" s="140"/>
      <c r="N129" s="140"/>
      <c r="O129" s="153"/>
      <c r="P129" s="140"/>
      <c r="Q129" s="140"/>
      <c r="R129" s="140"/>
      <c r="S129" s="140"/>
      <c r="T129" s="140"/>
      <c r="AC129" s="9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1:52" ht="13.2" customHeight="1">
      <c r="A130" s="1"/>
      <c r="B130" s="5"/>
      <c r="AA130" s="148"/>
      <c r="AC130" s="9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1:52" ht="13.2" customHeight="1">
      <c r="A131" s="1"/>
      <c r="B131" s="5"/>
      <c r="D131" s="170" t="s">
        <v>46</v>
      </c>
      <c r="E131" s="140"/>
      <c r="F131" s="140"/>
      <c r="G131" s="153"/>
      <c r="H131" s="140"/>
      <c r="I131" s="140"/>
      <c r="J131" s="140"/>
      <c r="K131" s="140"/>
      <c r="L131" s="140"/>
      <c r="M131" s="140"/>
      <c r="N131" s="140"/>
      <c r="O131" s="153"/>
      <c r="P131" s="140"/>
      <c r="Q131" s="140"/>
      <c r="R131" s="140"/>
      <c r="S131" s="140"/>
      <c r="T131" s="140"/>
      <c r="AA131" s="148"/>
      <c r="AC131" s="9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1:52" ht="13.2" customHeight="1">
      <c r="A132" s="1"/>
      <c r="B132" s="5"/>
      <c r="E132" s="140"/>
      <c r="F132" s="140"/>
      <c r="G132" s="153"/>
      <c r="H132" s="140"/>
      <c r="I132" s="140"/>
      <c r="J132" s="140"/>
      <c r="K132" s="140"/>
      <c r="L132" s="140"/>
      <c r="M132" s="140"/>
      <c r="N132" s="140"/>
      <c r="O132" s="153"/>
      <c r="P132" s="140"/>
      <c r="Q132" s="140"/>
      <c r="R132" s="140"/>
      <c r="S132" s="140"/>
      <c r="T132" s="140"/>
      <c r="AA132" s="148"/>
      <c r="AC132" s="9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1:52" ht="13.2" customHeight="1">
      <c r="A133" s="1"/>
      <c r="B133" s="5"/>
      <c r="E133" s="140"/>
      <c r="F133" s="149"/>
      <c r="G133" s="140"/>
      <c r="H133" s="140"/>
      <c r="I133" s="140"/>
      <c r="J133" s="140"/>
      <c r="K133" s="140"/>
      <c r="L133" s="140"/>
      <c r="M133" s="140"/>
      <c r="N133" s="140"/>
      <c r="O133" s="140"/>
      <c r="P133" s="152"/>
      <c r="Q133" s="149"/>
      <c r="R133" s="149"/>
      <c r="S133" s="149"/>
      <c r="T133" s="149"/>
      <c r="U133" s="148"/>
      <c r="V133" s="148"/>
      <c r="W133" s="148"/>
      <c r="X133" s="148"/>
      <c r="AC133" s="9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1:52" ht="13.2" customHeight="1">
      <c r="A134" s="1"/>
      <c r="B134" s="5"/>
      <c r="E134" s="140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8"/>
      <c r="V134" s="148"/>
      <c r="W134" s="148"/>
      <c r="X134" s="148"/>
      <c r="AA134" s="53"/>
      <c r="AC134" s="9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1:52" ht="13.2" customHeight="1">
      <c r="A135" s="1"/>
      <c r="B135" s="5"/>
      <c r="E135" s="140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8"/>
      <c r="V135" s="148"/>
      <c r="W135" s="148"/>
      <c r="X135" s="148"/>
      <c r="AA135" s="56"/>
      <c r="AC135" s="9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1:52" ht="13.2" customHeight="1">
      <c r="A136" s="1"/>
      <c r="B136" s="5"/>
      <c r="D136" s="148"/>
      <c r="E136" s="149"/>
      <c r="F136" s="149"/>
      <c r="G136" s="149"/>
      <c r="H136" s="152"/>
      <c r="I136" s="152"/>
      <c r="J136" s="152"/>
      <c r="K136" s="152"/>
      <c r="L136" s="152"/>
      <c r="M136" s="152"/>
      <c r="N136" s="152"/>
      <c r="O136" s="149"/>
      <c r="P136" s="149"/>
      <c r="Q136" s="149"/>
      <c r="R136" s="149"/>
      <c r="S136" s="140"/>
      <c r="T136" s="140"/>
      <c r="AA136" s="53"/>
      <c r="AC136" s="9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1:52" ht="13.2" customHeight="1">
      <c r="A137" s="1"/>
      <c r="B137" s="5"/>
      <c r="D137" s="148"/>
      <c r="E137" s="149"/>
      <c r="F137" s="149"/>
      <c r="G137" s="149"/>
      <c r="H137" s="140"/>
      <c r="I137" s="140"/>
      <c r="J137" s="140"/>
      <c r="K137" s="140"/>
      <c r="L137" s="140"/>
      <c r="M137" s="140"/>
      <c r="N137" s="140"/>
      <c r="O137" s="152"/>
      <c r="P137" s="149"/>
      <c r="Q137" s="149"/>
      <c r="R137" s="149"/>
      <c r="S137" s="142"/>
      <c r="T137" s="140"/>
      <c r="Y137" s="7"/>
      <c r="AA137" s="53"/>
      <c r="AC137" s="9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1:52" ht="13.2" customHeight="1">
      <c r="A138" s="1"/>
      <c r="B138" s="5"/>
      <c r="D138" s="148"/>
      <c r="E138" s="149"/>
      <c r="F138" s="149"/>
      <c r="G138" s="149"/>
      <c r="H138" s="140"/>
      <c r="I138" s="149"/>
      <c r="J138" s="149"/>
      <c r="K138" s="149"/>
      <c r="L138" s="149"/>
      <c r="M138" s="149"/>
      <c r="N138" s="140"/>
      <c r="O138" s="152"/>
      <c r="P138" s="149"/>
      <c r="Q138" s="149"/>
      <c r="R138" s="149"/>
      <c r="S138" s="142"/>
      <c r="T138" s="140"/>
      <c r="X138" s="30"/>
      <c r="Y138" s="7"/>
      <c r="Z138" s="7"/>
      <c r="AC138" s="9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1:52" ht="13.2" customHeight="1">
      <c r="A139" s="1"/>
      <c r="B139" s="5"/>
      <c r="D139" s="148"/>
      <c r="E139" s="149"/>
      <c r="F139" s="149"/>
      <c r="G139" s="149"/>
      <c r="H139" s="140"/>
      <c r="I139" s="149"/>
      <c r="J139" s="149"/>
      <c r="K139" s="149"/>
      <c r="L139" s="149"/>
      <c r="M139" s="149"/>
      <c r="N139" s="140"/>
      <c r="O139" s="152"/>
      <c r="P139" s="149"/>
      <c r="Q139" s="149"/>
      <c r="R139" s="173"/>
      <c r="S139" s="173"/>
      <c r="T139" s="174"/>
      <c r="X139" s="108"/>
      <c r="Y139" s="7"/>
      <c r="Z139" s="7"/>
      <c r="AC139" s="9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1:52" ht="13.2" customHeight="1">
      <c r="A140" s="1"/>
      <c r="B140" s="5"/>
      <c r="D140" s="148"/>
      <c r="E140" s="149"/>
      <c r="F140" s="149"/>
      <c r="G140" s="149"/>
      <c r="H140" s="140"/>
      <c r="I140" s="149"/>
      <c r="J140" s="149"/>
      <c r="K140" s="149"/>
      <c r="L140" s="149"/>
      <c r="M140" s="149"/>
      <c r="N140" s="140"/>
      <c r="O140" s="152"/>
      <c r="P140" s="149"/>
      <c r="Q140" s="149"/>
      <c r="R140" s="149"/>
      <c r="S140" s="142"/>
      <c r="T140" s="140"/>
      <c r="X140" s="108"/>
      <c r="Y140" s="7"/>
      <c r="Z140" s="7"/>
      <c r="AC140" s="9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1:52" ht="13.2" customHeight="1">
      <c r="A141" s="1"/>
      <c r="B141" s="5"/>
      <c r="D141" s="148"/>
      <c r="E141" s="149"/>
      <c r="F141" s="149"/>
      <c r="G141" s="149"/>
      <c r="H141" s="140"/>
      <c r="I141" s="149"/>
      <c r="J141" s="149"/>
      <c r="K141" s="149"/>
      <c r="L141" s="149"/>
      <c r="M141" s="149"/>
      <c r="N141" s="140"/>
      <c r="O141" s="152"/>
      <c r="P141" s="149"/>
      <c r="Q141" s="149"/>
      <c r="R141" s="149"/>
      <c r="S141" s="140"/>
      <c r="T141" s="140"/>
      <c r="AC141" s="9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1:52" ht="13.2" customHeight="1">
      <c r="A142" s="1"/>
      <c r="B142" s="5"/>
      <c r="D142" s="148"/>
      <c r="E142" s="149"/>
      <c r="F142" s="149"/>
      <c r="G142" s="149"/>
      <c r="H142" s="140"/>
      <c r="I142" s="149"/>
      <c r="J142" s="149"/>
      <c r="K142" s="142"/>
      <c r="L142" s="149"/>
      <c r="M142" s="149"/>
      <c r="N142" s="140"/>
      <c r="O142" s="152"/>
      <c r="P142" s="149"/>
      <c r="Q142" s="149"/>
      <c r="R142" s="149"/>
      <c r="S142" s="140"/>
      <c r="T142" s="140"/>
      <c r="AC142" s="9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1:52" ht="13.2" customHeight="1">
      <c r="A143" s="1"/>
      <c r="B143" s="5"/>
      <c r="D143" s="148"/>
      <c r="E143" s="149"/>
      <c r="F143" s="149"/>
      <c r="G143" s="149"/>
      <c r="H143" s="140"/>
      <c r="I143" s="149"/>
      <c r="J143" s="149"/>
      <c r="K143" s="149"/>
      <c r="L143" s="149"/>
      <c r="M143" s="149"/>
      <c r="N143" s="140"/>
      <c r="O143" s="152"/>
      <c r="P143" s="149"/>
      <c r="Q143" s="149"/>
      <c r="R143" s="149"/>
      <c r="S143" s="140"/>
      <c r="T143" s="140"/>
      <c r="AC143" s="9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1:52" ht="13.2" customHeight="1">
      <c r="A144" s="1"/>
      <c r="B144" s="5"/>
      <c r="D144" s="148"/>
      <c r="E144" s="149"/>
      <c r="F144" s="149"/>
      <c r="G144" s="149"/>
      <c r="H144" s="140"/>
      <c r="I144" s="149"/>
      <c r="J144" s="149"/>
      <c r="K144" s="149"/>
      <c r="L144" s="149"/>
      <c r="M144" s="149"/>
      <c r="N144" s="140"/>
      <c r="O144" s="152"/>
      <c r="P144" s="149"/>
      <c r="Q144" s="149"/>
      <c r="R144" s="149"/>
      <c r="S144" s="140"/>
      <c r="T144" s="140"/>
      <c r="AC144" s="9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1:52" ht="13.2" customHeight="1">
      <c r="A145" s="1"/>
      <c r="B145" s="5"/>
      <c r="D145" s="148"/>
      <c r="E145" s="149"/>
      <c r="F145" s="149"/>
      <c r="G145" s="149"/>
      <c r="H145" s="140"/>
      <c r="I145" s="149"/>
      <c r="J145" s="149"/>
      <c r="K145" s="149"/>
      <c r="L145" s="149"/>
      <c r="M145" s="149"/>
      <c r="N145" s="140"/>
      <c r="O145" s="152"/>
      <c r="P145" s="149"/>
      <c r="Q145" s="149"/>
      <c r="R145" s="149"/>
      <c r="S145" s="140"/>
      <c r="T145" s="140"/>
      <c r="AC145" s="9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1:52" ht="13.2" customHeight="1">
      <c r="A146" s="1"/>
      <c r="B146" s="5"/>
      <c r="D146" s="148"/>
      <c r="E146" s="149"/>
      <c r="F146" s="149"/>
      <c r="G146" s="149"/>
      <c r="H146" s="140"/>
      <c r="I146" s="149"/>
      <c r="J146" s="149"/>
      <c r="K146" s="149"/>
      <c r="L146" s="149"/>
      <c r="M146" s="149"/>
      <c r="N146" s="140"/>
      <c r="O146" s="152"/>
      <c r="P146" s="149"/>
      <c r="Q146" s="149"/>
      <c r="R146" s="149"/>
      <c r="S146" s="140"/>
      <c r="T146" s="140"/>
      <c r="AA146" s="148"/>
      <c r="AC146" s="9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1:52" ht="13.2" customHeight="1">
      <c r="A147" s="1"/>
      <c r="B147" s="5"/>
      <c r="D147" s="148"/>
      <c r="E147" s="149"/>
      <c r="F147" s="149"/>
      <c r="G147" s="149"/>
      <c r="H147" s="140"/>
      <c r="I147" s="140"/>
      <c r="J147" s="140"/>
      <c r="K147" s="140"/>
      <c r="L147" s="140"/>
      <c r="M147" s="140"/>
      <c r="N147" s="140"/>
      <c r="O147" s="152"/>
      <c r="P147" s="149"/>
      <c r="Q147" s="149"/>
      <c r="R147" s="149"/>
      <c r="S147" s="140"/>
      <c r="T147" s="140"/>
      <c r="AA147" s="148"/>
      <c r="AC147" s="9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1:52" ht="13.2" customHeight="1">
      <c r="A148" s="1"/>
      <c r="B148" s="5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AC148" s="9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1:52" ht="13.2" customHeight="1">
      <c r="A149" s="1"/>
      <c r="B149" s="102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4"/>
      <c r="AC149" s="105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1:52" ht="13.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</row>
    <row r="151" spans="1:52" ht="13.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</row>
    <row r="152" spans="1:52" ht="13.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</row>
    <row r="153" spans="1:52" ht="13.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</row>
    <row r="154" spans="1:52" ht="13.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</row>
    <row r="155" spans="1:52" ht="13.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</row>
    <row r="156" spans="1:52" ht="13.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</row>
    <row r="157" spans="1:52" ht="13.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</row>
    <row r="158" spans="1:52" ht="13.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 spans="1:52" ht="13.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 spans="1:52" ht="13.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 spans="1:52" ht="13.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 spans="1:52" ht="13.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 spans="1:52" ht="13.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 spans="1:52" ht="13.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 spans="1:52" ht="13.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 spans="1:52" ht="13.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 spans="1:52" ht="13.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 spans="1:52" ht="13.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 spans="1:52" ht="13.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 spans="1:52" ht="13.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 spans="1:52" ht="13.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 spans="1:52" ht="13.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 spans="1:52" ht="13.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 spans="1:52" ht="13.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 spans="1:52" ht="13.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 spans="1:52" ht="13.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 spans="1:52" ht="13.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 spans="1:52" ht="13.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</row>
    <row r="179" spans="1:52" ht="13.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</row>
    <row r="180" spans="1:52" ht="13.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</row>
    <row r="181" spans="1:52" ht="13.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</row>
    <row r="182" spans="1:52" ht="13.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</row>
    <row r="183" spans="1:52" ht="13.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</row>
    <row r="184" spans="1:52" ht="13.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</row>
    <row r="185" spans="1:52" ht="13.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</row>
    <row r="186" spans="1:52" ht="13.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</row>
    <row r="187" spans="1:52" ht="13.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</row>
    <row r="188" spans="1:52" ht="13.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</row>
    <row r="189" spans="1:52" ht="13.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</row>
    <row r="190" spans="1:52" ht="13.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</row>
    <row r="191" spans="1:52" ht="13.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</row>
    <row r="192" spans="1:52" ht="13.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</row>
    <row r="193" spans="1:52" ht="13.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</row>
    <row r="194" spans="1:52" ht="13.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</row>
    <row r="195" spans="1:52" ht="13.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</row>
    <row r="196" spans="1:52" ht="13.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</row>
    <row r="197" spans="1:52" ht="13.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</row>
    <row r="198" spans="1:52" ht="13.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</row>
    <row r="199" spans="1:52" ht="13.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</row>
    <row r="200" spans="1:52" ht="13.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</row>
    <row r="201" spans="1:52" ht="13.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</row>
    <row r="202" spans="1:52" ht="13.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 spans="1:52" ht="13.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</row>
    <row r="204" spans="1:52" ht="13.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</row>
    <row r="205" spans="1:52" ht="13.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</row>
    <row r="206" spans="1:52" ht="13.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</row>
    <row r="207" spans="1:52" ht="13.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</row>
    <row r="208" spans="1:52" ht="13.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</row>
    <row r="209" spans="1:52" ht="13.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</row>
    <row r="210" spans="1:52" ht="13.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</row>
    <row r="211" spans="1:52" ht="13.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</row>
    <row r="212" spans="1:52" ht="13.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</row>
  </sheetData>
  <sheetProtection algorithmName="SHA-512" hashValue="2uyjDg5WEzMcvaMlactJyE2Bf/h5LMyHn981lIZC09cXmz9rhjfy50wblabd/03try+67r1NItZgy9fGL4K1qg==" saltValue="FJeN/SyCwVLNe5NSIW9IEg==" spinCount="100000" sheet="1" objects="1" scenarios="1" selectLockedCells="1" selectUnlockedCells="1"/>
  <mergeCells count="7">
    <mergeCell ref="X29:AA30"/>
    <mergeCell ref="O39:O47"/>
    <mergeCell ref="P39:P47"/>
    <mergeCell ref="Q40:Q46"/>
    <mergeCell ref="R40:R46"/>
    <mergeCell ref="R79:T79"/>
    <mergeCell ref="P112:Q112"/>
  </mergeCells>
  <conditionalFormatting sqref="X29">
    <cfRule type="cellIs" dxfId="0" priority="1" operator="equal">
      <formula>#N/A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7" orientation="portrait" r:id="rId1"/>
  <rowBreaks count="1" manualBreakCount="1">
    <brk id="66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Rechner</vt:lpstr>
      <vt:lpstr>Designbeispiele</vt:lpstr>
      <vt:lpstr>Designbeispiele!Druckbereich</vt:lpstr>
      <vt:lpstr>Rechner!Druckbereich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Lamm, Cornelia</dc:creator>
  <cp:lastModifiedBy>Conny Lamm</cp:lastModifiedBy>
  <cp:lastPrinted>2022-08-01T12:28:20Z</cp:lastPrinted>
  <dcterms:created xsi:type="dcterms:W3CDTF">2022-05-20T12:51:14Z</dcterms:created>
  <dcterms:modified xsi:type="dcterms:W3CDTF">2022-08-05T20:26:16Z</dcterms:modified>
</cp:coreProperties>
</file>